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zmamic\Documents\"/>
    </mc:Choice>
  </mc:AlternateContent>
  <xr:revisionPtr revIDLastSave="0" documentId="8_{CB9D9C05-514C-4332-8749-D3485FD58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0" l="1"/>
  <c r="I26" i="7"/>
  <c r="H26" i="7"/>
  <c r="G26" i="7"/>
  <c r="F26" i="7"/>
  <c r="E26" i="7"/>
  <c r="F27" i="8"/>
  <c r="G27" i="8"/>
  <c r="H27" i="8"/>
  <c r="E27" i="8"/>
  <c r="D27" i="8"/>
  <c r="E16" i="8"/>
  <c r="F16" i="8"/>
  <c r="G16" i="8"/>
  <c r="H16" i="8"/>
  <c r="D16" i="8"/>
  <c r="E27" i="3" l="1"/>
  <c r="F27" i="3"/>
  <c r="G27" i="3"/>
  <c r="H27" i="3"/>
  <c r="D27" i="3"/>
  <c r="F23" i="7" l="1"/>
  <c r="G23" i="7"/>
  <c r="H23" i="7"/>
  <c r="I23" i="7"/>
  <c r="E23" i="7"/>
  <c r="I16" i="7" l="1"/>
  <c r="H16" i="7"/>
  <c r="G16" i="7"/>
  <c r="F16" i="7"/>
  <c r="E16" i="7"/>
  <c r="F28" i="7"/>
  <c r="F25" i="7" s="1"/>
  <c r="G28" i="7"/>
  <c r="G25" i="7" s="1"/>
  <c r="H28" i="7"/>
  <c r="H25" i="7" s="1"/>
  <c r="I28" i="7"/>
  <c r="I25" i="7" s="1"/>
  <c r="E28" i="7"/>
  <c r="E25" i="7" s="1"/>
  <c r="F21" i="7"/>
  <c r="G21" i="7"/>
  <c r="H21" i="7"/>
  <c r="I21" i="7"/>
  <c r="E21" i="7"/>
  <c r="F19" i="7"/>
  <c r="G19" i="7"/>
  <c r="H19" i="7"/>
  <c r="I19" i="7"/>
  <c r="E19" i="7"/>
  <c r="F12" i="7"/>
  <c r="G12" i="7"/>
  <c r="H12" i="7"/>
  <c r="I12" i="7"/>
  <c r="E12" i="7"/>
  <c r="G11" i="7" l="1"/>
  <c r="F11" i="7"/>
  <c r="E18" i="7"/>
  <c r="G18" i="7"/>
  <c r="F18" i="7"/>
  <c r="E11" i="7"/>
  <c r="E10" i="7" s="1"/>
  <c r="I18" i="7"/>
  <c r="I11" i="7"/>
  <c r="I10" i="7" s="1"/>
  <c r="H18" i="7"/>
  <c r="H11" i="7"/>
  <c r="H10" i="7" s="1"/>
  <c r="I9" i="10"/>
  <c r="F10" i="7" l="1"/>
  <c r="G10" i="7"/>
  <c r="I9" i="7"/>
  <c r="I8" i="7" s="1"/>
  <c r="I7" i="7" s="1"/>
  <c r="E9" i="7"/>
  <c r="E8" i="7" s="1"/>
  <c r="F9" i="7"/>
  <c r="F8" i="7" s="1"/>
  <c r="F7" i="7" s="1"/>
  <c r="G9" i="7"/>
  <c r="G8" i="7" s="1"/>
  <c r="G7" i="7" s="1"/>
  <c r="H9" i="7"/>
  <c r="H8" i="7" s="1"/>
  <c r="H7" i="7" s="1"/>
  <c r="E12" i="5" l="1"/>
  <c r="F12" i="5"/>
  <c r="F11" i="5" s="1"/>
  <c r="G12" i="5"/>
  <c r="G11" i="5" s="1"/>
  <c r="H12" i="5"/>
  <c r="H11" i="5" s="1"/>
  <c r="E11" i="5"/>
  <c r="D12" i="5"/>
  <c r="D11" i="5" s="1"/>
  <c r="E7" i="7" l="1"/>
  <c r="H25" i="8"/>
  <c r="G25" i="8"/>
  <c r="F25" i="8"/>
  <c r="E25" i="8"/>
  <c r="D25" i="8"/>
  <c r="H23" i="8"/>
  <c r="G23" i="8"/>
  <c r="F23" i="8"/>
  <c r="E23" i="8"/>
  <c r="D23" i="8"/>
  <c r="E14" i="8"/>
  <c r="F14" i="8"/>
  <c r="G14" i="8"/>
  <c r="H14" i="8"/>
  <c r="E12" i="8"/>
  <c r="F12" i="8"/>
  <c r="G12" i="8"/>
  <c r="H12" i="8"/>
  <c r="D14" i="8"/>
  <c r="D12" i="8"/>
  <c r="D22" i="8" l="1"/>
  <c r="E22" i="8"/>
  <c r="F22" i="8"/>
  <c r="H22" i="8"/>
  <c r="G22" i="8"/>
  <c r="H11" i="8"/>
  <c r="G11" i="8"/>
  <c r="F11" i="8"/>
  <c r="E11" i="8"/>
  <c r="D11" i="8"/>
  <c r="E23" i="3"/>
  <c r="E22" i="3" s="1"/>
  <c r="F23" i="3"/>
  <c r="G23" i="3"/>
  <c r="H23" i="3"/>
  <c r="E16" i="3"/>
  <c r="F16" i="3"/>
  <c r="G16" i="3"/>
  <c r="H16" i="3"/>
  <c r="E12" i="3"/>
  <c r="E11" i="3" s="1"/>
  <c r="F12" i="3"/>
  <c r="F11" i="3" s="1"/>
  <c r="G12" i="3"/>
  <c r="G11" i="3" s="1"/>
  <c r="H12" i="3"/>
  <c r="H11" i="3" s="1"/>
  <c r="D23" i="3"/>
  <c r="D22" i="3" s="1"/>
  <c r="D16" i="3"/>
  <c r="D12" i="3"/>
  <c r="D11" i="3" s="1"/>
  <c r="H22" i="3" l="1"/>
  <c r="G22" i="3"/>
  <c r="F22" i="3"/>
  <c r="F41" i="10"/>
  <c r="G38" i="10" s="1"/>
  <c r="G41" i="10" s="1"/>
  <c r="H38" i="10" s="1"/>
  <c r="H41" i="10" s="1"/>
  <c r="I38" i="10" s="1"/>
  <c r="I41" i="10" s="1"/>
  <c r="J38" i="10" s="1"/>
  <c r="J41" i="10" s="1"/>
  <c r="J23" i="10"/>
  <c r="I23" i="10"/>
  <c r="H23" i="10"/>
  <c r="G23" i="10"/>
  <c r="F23" i="10"/>
  <c r="J12" i="10"/>
  <c r="I12" i="10"/>
  <c r="H12" i="10"/>
  <c r="G12" i="10"/>
  <c r="F12" i="10"/>
  <c r="J9" i="10"/>
  <c r="G9" i="10"/>
  <c r="F9" i="10"/>
  <c r="G15" i="10" l="1"/>
  <c r="G24" i="10" s="1"/>
  <c r="G31" i="10" s="1"/>
  <c r="G32" i="10" s="1"/>
  <c r="F15" i="10"/>
  <c r="F24" i="10" s="1"/>
  <c r="F31" i="10" s="1"/>
  <c r="F32" i="10" s="1"/>
  <c r="H15" i="10"/>
  <c r="H24" i="10" s="1"/>
  <c r="H31" i="10" s="1"/>
  <c r="H32" i="10" s="1"/>
  <c r="I15" i="10"/>
  <c r="I24" i="10" s="1"/>
  <c r="I31" i="10" s="1"/>
  <c r="I32" i="10" s="1"/>
  <c r="J15" i="10"/>
  <c r="J24" i="10" s="1"/>
  <c r="J31" i="10" s="1"/>
  <c r="J32" i="10" s="1"/>
</calcChain>
</file>

<file path=xl/sharedStrings.xml><?xml version="1.0" encoding="utf-8"?>
<sst xmlns="http://schemas.openxmlformats.org/spreadsheetml/2006/main" count="209" uniqueCount="91">
  <si>
    <t>PRIHODI UKUPNO</t>
  </si>
  <si>
    <t>RASHODI UKUPNO</t>
  </si>
  <si>
    <t>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</si>
  <si>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</si>
  <si>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</si>
  <si>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</si>
  <si>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</si>
  <si>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</si>
  <si>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</si>
  <si>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</si>
  <si>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</si>
  <si>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</si>
  <si>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</si>
  <si>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</si>
  <si>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</si>
  <si>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</si>
  <si>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</si>
  <si>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</si>
  <si>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</si>
  <si>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</si>
  <si>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</si>
  <si>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</si>
  <si>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</si>
  <si>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</si>
  <si>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</si>
  <si>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</si>
  <si>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</si>
  <si>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</si>
  <si>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</si>
  <si>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</si>
  <si>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</si>
  <si>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</si>
  <si>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</si>
  <si>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1 Opći prihodi i primici</t>
  </si>
  <si>
    <t xml:space="preserve">  11 Opći prihodi i primici</t>
  </si>
  <si>
    <t>3 Vlastiti prihodi</t>
  </si>
  <si>
    <t xml:space="preserve">  31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</si>
  <si>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</si>
  <si>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</si>
  <si>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</si>
  <si>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</si>
  <si>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</si>
  <si>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</si>
  <si>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</si>
  <si>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</si>
  <si>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</si>
  <si>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PLAN PRORAČUNSKOG KORISNIKA JEDINICE LOKALNE I PODRUČNE (REGIONALNE) SAMOUPRAVE 
ZA 2025. I PROJEKCIJA ZA 2026. I 2027. GODINU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</si>
  <si>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</si>
  <si>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</si>
  <si>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</si>
  <si>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</si>
  <si>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</si>
  <si>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</si>
  <si>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A1. PRIHODI I RASHODI POSLOVANJA PREMA EKONOMSKOJ KLASIFIKACIJI</t>
  </si>
  <si>
    <t>Razred i naziv</t>
  </si>
  <si>
    <t>Razred / skupina</t>
  </si>
  <si>
    <t>A2. PRIHODI I RASHODI POSLOVANJA PREMA IZVORIMA FINANCIRANJA</t>
  </si>
  <si>
    <t>Vlastiti prihodi</t>
  </si>
  <si>
    <t>Opći prihodi i primici</t>
  </si>
  <si>
    <t>Pomoći</t>
  </si>
  <si>
    <t>UKUPNO PRIHODI</t>
  </si>
  <si>
    <t>UKUPNO RASHODI</t>
  </si>
  <si>
    <t>A3. RASHODI PREMA FUNKCIJSKOJ KLASIFIKACIJI</t>
  </si>
  <si>
    <t>B. RAČUN FINANCIRANJA</t>
  </si>
  <si>
    <t>B1. RAČUN FINANCIRANJA PREMA EKONOMSKOJ KLASIFIKACIJI</t>
  </si>
  <si>
    <t>UKUPNO PRIMICI</t>
  </si>
  <si>
    <t>UKUPNO IZDACI</t>
  </si>
  <si>
    <t>B2. RAČUN FINANCIRANJA PREMA IZVORIMA FINANCIRANJA</t>
  </si>
  <si>
    <t xml:space="preserve">UKUPNO PRIMICI </t>
  </si>
  <si>
    <t>Financijski rashodi</t>
  </si>
  <si>
    <t>08</t>
  </si>
  <si>
    <t>Službe kulture</t>
  </si>
  <si>
    <t>Izvor 1.1.</t>
  </si>
  <si>
    <t>Izvor 3.1.</t>
  </si>
  <si>
    <t>Vlastiti izvori</t>
  </si>
  <si>
    <t>Višak prihoda poslovanja</t>
  </si>
  <si>
    <t>081</t>
  </si>
  <si>
    <t>RAZDJEL 003</t>
  </si>
  <si>
    <t>UPRAVNI ODJEL ZA UPRAVNO-PRAVNE POSLOVE, DRUŠTVENE DJELATNOSTI I SOCIJALNU SKRB</t>
  </si>
  <si>
    <t>GLAVA 00302</t>
  </si>
  <si>
    <t>PRORAČUNSKI KORISNIK CENTAR ZA KULTURU</t>
  </si>
  <si>
    <t>PROGRAM 3009</t>
  </si>
  <si>
    <t>PROMICANJE KULTURE</t>
  </si>
  <si>
    <t>Aktivnost A300939</t>
  </si>
  <si>
    <t>CENTAR ZA KULTURU</t>
  </si>
  <si>
    <t>Vlasiti izvori</t>
  </si>
  <si>
    <t>Višakprihoda</t>
  </si>
  <si>
    <t>Kazne, upravne mjere i ostali prihodi</t>
  </si>
  <si>
    <t>Pomoći iz državnog proračuna</t>
  </si>
  <si>
    <t>Pomoći iz drugih proračuna</t>
  </si>
  <si>
    <t>Izvor 5.2.2.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</si>
</sst>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20" fillId="2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1" fillId="0" borderId="0" xfId="0" applyFont="1"/>
    <xf numFmtId="49" fontId="0" fillId="0" borderId="3" xfId="0" applyNumberFormat="1" applyBorder="1"/>
    <xf numFmtId="0" fontId="22" fillId="0" borderId="3" xfId="0" applyFont="1" applyBorder="1"/>
    <xf numFmtId="0" fontId="23" fillId="0" borderId="3" xfId="0" applyFont="1" applyBorder="1"/>
    <xf numFmtId="0" fontId="23" fillId="0" borderId="0" xfId="0" applyFont="1"/>
    <xf numFmtId="0" fontId="12" fillId="2" borderId="0" xfId="0" applyFont="1" applyFill="1"/>
    <xf numFmtId="0" fontId="7" fillId="2" borderId="3" xfId="0" quotePrefix="1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/>
    </xf>
    <xf numFmtId="3" fontId="7" fillId="2" borderId="4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24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25" fillId="0" borderId="0" xfId="0" applyFont="1"/>
    <xf numFmtId="0" fontId="9" fillId="0" borderId="3" xfId="0" applyFont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right" wrapText="1"/>
    </xf>
    <xf numFmtId="0" fontId="24" fillId="0" borderId="3" xfId="0" applyFon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4" fontId="6" fillId="0" borderId="3" xfId="0" applyNumberFormat="1" applyFont="1" applyBorder="1" applyAlignment="1">
      <alignment horizontal="right" vertical="center" wrapText="1"/>
    </xf>
    <xf numFmtId="49" fontId="1" fillId="0" borderId="3" xfId="0" applyNumberFormat="1" applyFont="1" applyBorder="1"/>
    <xf numFmtId="4" fontId="3" fillId="2" borderId="4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 vertical="center" wrapText="1"/>
    </xf>
    <xf numFmtId="0" fontId="27" fillId="5" borderId="4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0" fontId="27" fillId="3" borderId="4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/>
    </xf>
    <xf numFmtId="0" fontId="27" fillId="4" borderId="4" xfId="0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center" wrapText="1"/>
    </xf>
    <xf numFmtId="0" fontId="20" fillId="0" borderId="2" xfId="0" quotePrefix="1" applyFont="1" applyBorder="1" applyAlignment="1">
      <alignment horizontal="center" wrapText="1"/>
    </xf>
    <xf numFmtId="0" fontId="20" fillId="0" borderId="4" xfId="0" quotePrefix="1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27" fillId="5" borderId="4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7" fillId="4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workbookViewId="0">
      <selection activeCell="L7" sqref="L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92" t="s">
        <v>11</v>
      </c>
      <c r="B3" s="92"/>
      <c r="C3" s="92"/>
      <c r="D3" s="92"/>
      <c r="E3" s="92"/>
      <c r="F3" s="92"/>
      <c r="G3" s="92"/>
      <c r="H3" s="92"/>
      <c r="I3" s="93"/>
      <c r="J3" s="93"/>
    </row>
    <row r="4" spans="1:10" ht="10.5" customHeight="1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92" t="s">
        <v>17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5" t="s">
        <v>25</v>
      </c>
    </row>
    <row r="7" spans="1:10" ht="25.5" x14ac:dyDescent="0.25">
      <c r="A7" s="105" t="s">
        <v>54</v>
      </c>
      <c r="B7" s="106"/>
      <c r="C7" s="106"/>
      <c r="D7" s="106"/>
      <c r="E7" s="107"/>
      <c r="F7" s="3" t="s">
        <v>50</v>
      </c>
      <c r="G7" s="3" t="s">
        <v>47</v>
      </c>
      <c r="H7" s="3" t="s">
        <v>48</v>
      </c>
      <c r="I7" s="3" t="s">
        <v>32</v>
      </c>
      <c r="J7" s="3" t="s">
        <v>49</v>
      </c>
    </row>
    <row r="8" spans="1:10" x14ac:dyDescent="0.25">
      <c r="A8" s="102">
        <v>1</v>
      </c>
      <c r="B8" s="103"/>
      <c r="C8" s="103"/>
      <c r="D8" s="103"/>
      <c r="E8" s="104"/>
      <c r="F8" s="40">
        <v>2</v>
      </c>
      <c r="G8" s="40">
        <v>3</v>
      </c>
      <c r="H8" s="40">
        <v>4</v>
      </c>
      <c r="I8" s="40">
        <v>5</v>
      </c>
      <c r="J8" s="40">
        <v>6</v>
      </c>
    </row>
    <row r="9" spans="1:10" x14ac:dyDescent="0.25">
      <c r="A9" s="95" t="s">
        <v>0</v>
      </c>
      <c r="B9" s="96"/>
      <c r="C9" s="96"/>
      <c r="D9" s="96"/>
      <c r="E9" s="97"/>
      <c r="F9" s="61">
        <f>F10+F11</f>
        <v>108676.01</v>
      </c>
      <c r="G9" s="61">
        <f t="shared" ref="G9:J9" si="0">G10+G11</f>
        <v>133550</v>
      </c>
      <c r="H9" s="61">
        <f t="shared" si="0"/>
        <v>159800</v>
      </c>
      <c r="I9" s="61">
        <f t="shared" si="0"/>
        <v>160400</v>
      </c>
      <c r="J9" s="61">
        <f t="shared" si="0"/>
        <v>161000</v>
      </c>
    </row>
    <row r="10" spans="1:10" x14ac:dyDescent="0.25">
      <c r="A10" s="98" t="s">
        <v>26</v>
      </c>
      <c r="B10" s="99"/>
      <c r="C10" s="99"/>
      <c r="D10" s="99"/>
      <c r="E10" s="91"/>
      <c r="F10" s="62">
        <v>108676.01</v>
      </c>
      <c r="G10" s="62">
        <v>133550</v>
      </c>
      <c r="H10" s="62">
        <v>159800</v>
      </c>
      <c r="I10" s="62">
        <v>160400</v>
      </c>
      <c r="J10" s="62">
        <v>161000</v>
      </c>
    </row>
    <row r="11" spans="1:10" x14ac:dyDescent="0.25">
      <c r="A11" s="90" t="s">
        <v>27</v>
      </c>
      <c r="B11" s="91"/>
      <c r="C11" s="91"/>
      <c r="D11" s="91"/>
      <c r="E11" s="91"/>
      <c r="F11" s="62"/>
      <c r="G11" s="62"/>
      <c r="H11" s="62"/>
      <c r="I11" s="62"/>
      <c r="J11" s="62"/>
    </row>
    <row r="12" spans="1:10" x14ac:dyDescent="0.25">
      <c r="A12" s="26" t="s">
        <v>1</v>
      </c>
      <c r="B12" s="34"/>
      <c r="C12" s="34"/>
      <c r="D12" s="34"/>
      <c r="E12" s="34"/>
      <c r="F12" s="61">
        <f>F13+F14</f>
        <v>105134.11</v>
      </c>
      <c r="G12" s="61">
        <f t="shared" ref="G12:J12" si="1">G13+G14</f>
        <v>133550</v>
      </c>
      <c r="H12" s="61">
        <f t="shared" si="1"/>
        <v>159800</v>
      </c>
      <c r="I12" s="61">
        <f t="shared" si="1"/>
        <v>160400</v>
      </c>
      <c r="J12" s="61">
        <f t="shared" si="1"/>
        <v>161000</v>
      </c>
    </row>
    <row r="13" spans="1:10" x14ac:dyDescent="0.25">
      <c r="A13" s="100" t="s">
        <v>28</v>
      </c>
      <c r="B13" s="99"/>
      <c r="C13" s="99"/>
      <c r="D13" s="99"/>
      <c r="E13" s="99"/>
      <c r="F13" s="62">
        <v>83922.11</v>
      </c>
      <c r="G13" s="62">
        <v>107450</v>
      </c>
      <c r="H13" s="62">
        <v>133700</v>
      </c>
      <c r="I13" s="62">
        <v>134300</v>
      </c>
      <c r="J13" s="63">
        <v>134900</v>
      </c>
    </row>
    <row r="14" spans="1:10" x14ac:dyDescent="0.25">
      <c r="A14" s="90" t="s">
        <v>29</v>
      </c>
      <c r="B14" s="91"/>
      <c r="C14" s="91"/>
      <c r="D14" s="91"/>
      <c r="E14" s="91"/>
      <c r="F14" s="62">
        <v>21212</v>
      </c>
      <c r="G14" s="62">
        <v>26100</v>
      </c>
      <c r="H14" s="62">
        <v>26100</v>
      </c>
      <c r="I14" s="62">
        <v>26100</v>
      </c>
      <c r="J14" s="63">
        <v>26100</v>
      </c>
    </row>
    <row r="15" spans="1:10" x14ac:dyDescent="0.25">
      <c r="A15" s="101" t="s">
        <v>38</v>
      </c>
      <c r="B15" s="96"/>
      <c r="C15" s="96"/>
      <c r="D15" s="96"/>
      <c r="E15" s="96"/>
      <c r="F15" s="61">
        <f>F9-F12</f>
        <v>3541.8999999999942</v>
      </c>
      <c r="G15" s="61">
        <f t="shared" ref="G15:J15" si="2">G9-G12</f>
        <v>0</v>
      </c>
      <c r="H15" s="61">
        <f t="shared" si="2"/>
        <v>0</v>
      </c>
      <c r="I15" s="61">
        <f t="shared" si="2"/>
        <v>0</v>
      </c>
      <c r="J15" s="61">
        <f t="shared" si="2"/>
        <v>0</v>
      </c>
    </row>
    <row r="16" spans="1:10" ht="18" x14ac:dyDescent="0.25">
      <c r="A16" s="4"/>
      <c r="B16" s="19"/>
      <c r="C16" s="19"/>
      <c r="D16" s="19"/>
      <c r="E16" s="19"/>
      <c r="F16" s="19"/>
      <c r="G16" s="19"/>
      <c r="H16" s="20"/>
      <c r="I16" s="20"/>
      <c r="J16" s="20"/>
    </row>
    <row r="17" spans="1:10" ht="15.75" x14ac:dyDescent="0.25">
      <c r="A17" s="92" t="s">
        <v>18</v>
      </c>
      <c r="B17" s="94"/>
      <c r="C17" s="94"/>
      <c r="D17" s="94"/>
      <c r="E17" s="94"/>
      <c r="F17" s="94"/>
      <c r="G17" s="94"/>
      <c r="H17" s="94"/>
      <c r="I17" s="94"/>
      <c r="J17" s="94"/>
    </row>
    <row r="18" spans="1:10" ht="18" x14ac:dyDescent="0.25">
      <c r="A18" s="4"/>
      <c r="B18" s="19"/>
      <c r="C18" s="19"/>
      <c r="D18" s="19"/>
      <c r="E18" s="19"/>
      <c r="F18" s="19"/>
      <c r="G18" s="19"/>
      <c r="H18" s="20"/>
      <c r="I18" s="20"/>
      <c r="J18" s="20"/>
    </row>
    <row r="19" spans="1:10" ht="25.5" x14ac:dyDescent="0.25">
      <c r="A19" s="105" t="s">
        <v>54</v>
      </c>
      <c r="B19" s="106"/>
      <c r="C19" s="106"/>
      <c r="D19" s="106"/>
      <c r="E19" s="107"/>
      <c r="F19" s="3" t="s">
        <v>50</v>
      </c>
      <c r="G19" s="3" t="s">
        <v>47</v>
      </c>
      <c r="H19" s="3" t="s">
        <v>48</v>
      </c>
      <c r="I19" s="3" t="s">
        <v>32</v>
      </c>
      <c r="J19" s="3" t="s">
        <v>49</v>
      </c>
    </row>
    <row r="20" spans="1:10" x14ac:dyDescent="0.25">
      <c r="A20" s="102">
        <v>1</v>
      </c>
      <c r="B20" s="103"/>
      <c r="C20" s="103"/>
      <c r="D20" s="103"/>
      <c r="E20" s="104"/>
      <c r="F20" s="40">
        <v>2</v>
      </c>
      <c r="G20" s="40">
        <v>3</v>
      </c>
      <c r="H20" s="40">
        <v>4</v>
      </c>
      <c r="I20" s="40">
        <v>5</v>
      </c>
      <c r="J20" s="40">
        <v>6</v>
      </c>
    </row>
    <row r="21" spans="1:10" x14ac:dyDescent="0.25">
      <c r="A21" s="90" t="s">
        <v>30</v>
      </c>
      <c r="B21" s="91"/>
      <c r="C21" s="91"/>
      <c r="D21" s="91"/>
      <c r="E21" s="91"/>
      <c r="F21" s="62"/>
      <c r="G21" s="62"/>
      <c r="H21" s="62"/>
      <c r="I21" s="62"/>
      <c r="J21" s="63"/>
    </row>
    <row r="22" spans="1:10" x14ac:dyDescent="0.25">
      <c r="A22" s="90" t="s">
        <v>31</v>
      </c>
      <c r="B22" s="91"/>
      <c r="C22" s="91"/>
      <c r="D22" s="91"/>
      <c r="E22" s="91"/>
      <c r="F22" s="62"/>
      <c r="G22" s="62"/>
      <c r="H22" s="62"/>
      <c r="I22" s="62"/>
      <c r="J22" s="63"/>
    </row>
    <row r="23" spans="1:10" x14ac:dyDescent="0.25">
      <c r="A23" s="101" t="s">
        <v>2</v>
      </c>
      <c r="B23" s="96"/>
      <c r="C23" s="96"/>
      <c r="D23" s="96"/>
      <c r="E23" s="96"/>
      <c r="F23" s="61">
        <f>F21-F22</f>
        <v>0</v>
      </c>
      <c r="G23" s="61">
        <f t="shared" ref="G23:J23" si="3">G21-G22</f>
        <v>0</v>
      </c>
      <c r="H23" s="61">
        <f t="shared" si="3"/>
        <v>0</v>
      </c>
      <c r="I23" s="61">
        <f t="shared" si="3"/>
        <v>0</v>
      </c>
      <c r="J23" s="61">
        <f t="shared" si="3"/>
        <v>0</v>
      </c>
    </row>
    <row r="24" spans="1:10" x14ac:dyDescent="0.25">
      <c r="A24" s="101" t="s">
        <v>39</v>
      </c>
      <c r="B24" s="96"/>
      <c r="C24" s="96"/>
      <c r="D24" s="96"/>
      <c r="E24" s="96"/>
      <c r="F24" s="61">
        <f>F15+F23</f>
        <v>3541.8999999999942</v>
      </c>
      <c r="G24" s="61">
        <f t="shared" ref="G24:J24" si="4">G15+G23</f>
        <v>0</v>
      </c>
      <c r="H24" s="61">
        <f t="shared" si="4"/>
        <v>0</v>
      </c>
      <c r="I24" s="61">
        <f t="shared" si="4"/>
        <v>0</v>
      </c>
      <c r="J24" s="61">
        <f t="shared" si="4"/>
        <v>0</v>
      </c>
    </row>
    <row r="25" spans="1:10" ht="18" x14ac:dyDescent="0.25">
      <c r="A25" s="18"/>
      <c r="B25" s="19"/>
      <c r="C25" s="19"/>
      <c r="D25" s="19"/>
      <c r="E25" s="19"/>
      <c r="F25" s="19"/>
      <c r="G25" s="19"/>
      <c r="H25" s="20"/>
      <c r="I25" s="20"/>
      <c r="J25" s="20"/>
    </row>
    <row r="26" spans="1:10" ht="15.75" x14ac:dyDescent="0.25">
      <c r="A26" s="92" t="s">
        <v>40</v>
      </c>
      <c r="B26" s="94"/>
      <c r="C26" s="94"/>
      <c r="D26" s="94"/>
      <c r="E26" s="94"/>
      <c r="F26" s="94"/>
      <c r="G26" s="94"/>
      <c r="H26" s="94"/>
      <c r="I26" s="94"/>
      <c r="J26" s="94"/>
    </row>
    <row r="27" spans="1:10" ht="15.75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25.5" x14ac:dyDescent="0.25">
      <c r="A28" s="105" t="s">
        <v>54</v>
      </c>
      <c r="B28" s="106"/>
      <c r="C28" s="106"/>
      <c r="D28" s="106"/>
      <c r="E28" s="107"/>
      <c r="F28" s="3" t="s">
        <v>50</v>
      </c>
      <c r="G28" s="3" t="s">
        <v>47</v>
      </c>
      <c r="H28" s="3" t="s">
        <v>48</v>
      </c>
      <c r="I28" s="3" t="s">
        <v>32</v>
      </c>
      <c r="J28" s="3" t="s">
        <v>49</v>
      </c>
    </row>
    <row r="29" spans="1:10" x14ac:dyDescent="0.25">
      <c r="A29" s="102">
        <v>1</v>
      </c>
      <c r="B29" s="103"/>
      <c r="C29" s="103"/>
      <c r="D29" s="103"/>
      <c r="E29" s="104"/>
      <c r="F29" s="40">
        <v>2</v>
      </c>
      <c r="G29" s="40">
        <v>3</v>
      </c>
      <c r="H29" s="40">
        <v>4</v>
      </c>
      <c r="I29" s="40">
        <v>5</v>
      </c>
      <c r="J29" s="40">
        <v>6</v>
      </c>
    </row>
    <row r="30" spans="1:10" ht="15" customHeight="1" x14ac:dyDescent="0.25">
      <c r="A30" s="110" t="s">
        <v>41</v>
      </c>
      <c r="B30" s="111"/>
      <c r="C30" s="111"/>
      <c r="D30" s="111"/>
      <c r="E30" s="112"/>
      <c r="F30" s="64">
        <v>17528.169999999998</v>
      </c>
      <c r="G30" s="64">
        <v>21070.07</v>
      </c>
      <c r="H30" s="64">
        <v>21070.07</v>
      </c>
      <c r="I30" s="64">
        <v>0</v>
      </c>
      <c r="J30" s="65">
        <v>0</v>
      </c>
    </row>
    <row r="31" spans="1:10" ht="15" customHeight="1" x14ac:dyDescent="0.25">
      <c r="A31" s="101" t="s">
        <v>42</v>
      </c>
      <c r="B31" s="96"/>
      <c r="C31" s="96"/>
      <c r="D31" s="96"/>
      <c r="E31" s="96"/>
      <c r="F31" s="66">
        <f>F24+F30</f>
        <v>21070.069999999992</v>
      </c>
      <c r="G31" s="66">
        <f t="shared" ref="G31:J31" si="5">G24+G30</f>
        <v>21070.07</v>
      </c>
      <c r="H31" s="66">
        <f t="shared" si="5"/>
        <v>21070.07</v>
      </c>
      <c r="I31" s="66">
        <f t="shared" si="5"/>
        <v>0</v>
      </c>
      <c r="J31" s="67">
        <f t="shared" si="5"/>
        <v>0</v>
      </c>
    </row>
    <row r="32" spans="1:10" ht="45" customHeight="1" x14ac:dyDescent="0.25">
      <c r="A32" s="95" t="s">
        <v>43</v>
      </c>
      <c r="B32" s="113"/>
      <c r="C32" s="113"/>
      <c r="D32" s="113"/>
      <c r="E32" s="114"/>
      <c r="F32" s="66">
        <f>F15+F23+F30-F31</f>
        <v>0</v>
      </c>
      <c r="G32" s="66">
        <f t="shared" ref="G32:J32" si="6">G15+G23+G30-G31</f>
        <v>0</v>
      </c>
      <c r="H32" s="66">
        <f t="shared" si="6"/>
        <v>0</v>
      </c>
      <c r="I32" s="66">
        <f t="shared" si="6"/>
        <v>0</v>
      </c>
      <c r="J32" s="67">
        <f t="shared" si="6"/>
        <v>0</v>
      </c>
    </row>
    <row r="33" spans="1:10" ht="15.7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</row>
    <row r="34" spans="1:10" ht="15.75" x14ac:dyDescent="0.25">
      <c r="A34" s="115" t="s">
        <v>37</v>
      </c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0" ht="18" x14ac:dyDescent="0.25">
      <c r="A35" s="37"/>
      <c r="B35" s="38"/>
      <c r="C35" s="38"/>
      <c r="D35" s="38"/>
      <c r="E35" s="38"/>
      <c r="F35" s="38"/>
      <c r="G35" s="38"/>
      <c r="H35" s="39"/>
      <c r="I35" s="39"/>
      <c r="J35" s="39"/>
    </row>
    <row r="36" spans="1:10" ht="25.5" x14ac:dyDescent="0.25">
      <c r="A36" s="105" t="s">
        <v>54</v>
      </c>
      <c r="B36" s="106"/>
      <c r="C36" s="106"/>
      <c r="D36" s="106"/>
      <c r="E36" s="107"/>
      <c r="F36" s="3" t="s">
        <v>50</v>
      </c>
      <c r="G36" s="3" t="s">
        <v>47</v>
      </c>
      <c r="H36" s="3" t="s">
        <v>48</v>
      </c>
      <c r="I36" s="3" t="s">
        <v>32</v>
      </c>
      <c r="J36" s="3" t="s">
        <v>49</v>
      </c>
    </row>
    <row r="37" spans="1:10" x14ac:dyDescent="0.25">
      <c r="A37" s="102">
        <v>1</v>
      </c>
      <c r="B37" s="103"/>
      <c r="C37" s="103"/>
      <c r="D37" s="103"/>
      <c r="E37" s="104"/>
      <c r="F37" s="40">
        <v>2</v>
      </c>
      <c r="G37" s="40">
        <v>3</v>
      </c>
      <c r="H37" s="40">
        <v>4</v>
      </c>
      <c r="I37" s="40">
        <v>5</v>
      </c>
      <c r="J37" s="40">
        <v>6</v>
      </c>
    </row>
    <row r="38" spans="1:10" x14ac:dyDescent="0.25">
      <c r="A38" s="110" t="s">
        <v>41</v>
      </c>
      <c r="B38" s="111"/>
      <c r="C38" s="111"/>
      <c r="D38" s="111"/>
      <c r="E38" s="112"/>
      <c r="F38" s="64">
        <v>0</v>
      </c>
      <c r="G38" s="64">
        <f>F41</f>
        <v>0</v>
      </c>
      <c r="H38" s="64">
        <f>G41</f>
        <v>0</v>
      </c>
      <c r="I38" s="64">
        <f>H41</f>
        <v>0</v>
      </c>
      <c r="J38" s="65">
        <f>I41</f>
        <v>0</v>
      </c>
    </row>
    <row r="39" spans="1:10" ht="28.5" customHeight="1" x14ac:dyDescent="0.25">
      <c r="A39" s="110" t="s">
        <v>44</v>
      </c>
      <c r="B39" s="111"/>
      <c r="C39" s="111"/>
      <c r="D39" s="111"/>
      <c r="E39" s="112"/>
      <c r="F39" s="64">
        <v>0</v>
      </c>
      <c r="G39" s="64">
        <v>0</v>
      </c>
      <c r="H39" s="64">
        <v>0</v>
      </c>
      <c r="I39" s="64">
        <v>0</v>
      </c>
      <c r="J39" s="65">
        <v>0</v>
      </c>
    </row>
    <row r="40" spans="1:10" x14ac:dyDescent="0.25">
      <c r="A40" s="110" t="s">
        <v>45</v>
      </c>
      <c r="B40" s="116"/>
      <c r="C40" s="116"/>
      <c r="D40" s="116"/>
      <c r="E40" s="117"/>
      <c r="F40" s="64">
        <v>0</v>
      </c>
      <c r="G40" s="64">
        <v>0</v>
      </c>
      <c r="H40" s="64">
        <v>0</v>
      </c>
      <c r="I40" s="64">
        <v>0</v>
      </c>
      <c r="J40" s="65">
        <v>0</v>
      </c>
    </row>
    <row r="41" spans="1:10" ht="15" customHeight="1" x14ac:dyDescent="0.25">
      <c r="A41" s="101" t="s">
        <v>42</v>
      </c>
      <c r="B41" s="96"/>
      <c r="C41" s="96"/>
      <c r="D41" s="96"/>
      <c r="E41" s="96"/>
      <c r="F41" s="68">
        <f>F38-F39+F40</f>
        <v>0</v>
      </c>
      <c r="G41" s="68">
        <f t="shared" ref="G41:J41" si="7">G38-G39+G40</f>
        <v>0</v>
      </c>
      <c r="H41" s="68">
        <f t="shared" si="7"/>
        <v>0</v>
      </c>
      <c r="I41" s="68">
        <f t="shared" si="7"/>
        <v>0</v>
      </c>
      <c r="J41" s="69">
        <f t="shared" si="7"/>
        <v>0</v>
      </c>
    </row>
    <row r="42" spans="1:10" ht="17.25" customHeight="1" x14ac:dyDescent="0.25"/>
    <row r="43" spans="1:10" x14ac:dyDescent="0.25">
      <c r="A43" s="108"/>
      <c r="B43" s="109"/>
      <c r="C43" s="109"/>
      <c r="D43" s="109"/>
      <c r="E43" s="109"/>
      <c r="F43" s="109"/>
      <c r="G43" s="109"/>
      <c r="H43" s="109"/>
      <c r="I43" s="109"/>
      <c r="J43" s="109"/>
    </row>
    <row r="44" spans="1:10" ht="9" customHeight="1" x14ac:dyDescent="0.25"/>
  </sheetData>
  <mergeCells count="32">
    <mergeCell ref="A43:J43"/>
    <mergeCell ref="A23:E23"/>
    <mergeCell ref="A24:E24"/>
    <mergeCell ref="A26:J26"/>
    <mergeCell ref="A30:E30"/>
    <mergeCell ref="A31:E31"/>
    <mergeCell ref="A32:E32"/>
    <mergeCell ref="A34:J34"/>
    <mergeCell ref="A38:E38"/>
    <mergeCell ref="A39:E39"/>
    <mergeCell ref="A40:E40"/>
    <mergeCell ref="A41:E41"/>
    <mergeCell ref="A36:E36"/>
    <mergeCell ref="A37:E37"/>
    <mergeCell ref="A29:E29"/>
    <mergeCell ref="A28:E28"/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8:E8"/>
    <mergeCell ref="A7:E7"/>
    <mergeCell ref="A20:E20"/>
    <mergeCell ref="A19:E19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workbookViewId="0">
      <selection activeCell="I24" sqref="I24"/>
    </sheetView>
  </sheetViews>
  <sheetFormatPr defaultRowHeight="15" x14ac:dyDescent="0.25"/>
  <cols>
    <col min="1" max="2" width="7.42578125" customWidth="1"/>
    <col min="3" max="8" width="25.28515625" customWidth="1"/>
  </cols>
  <sheetData>
    <row r="1" spans="1:8" ht="42" customHeight="1" x14ac:dyDescent="0.25">
      <c r="A1" s="92" t="s">
        <v>46</v>
      </c>
      <c r="B1" s="92"/>
      <c r="C1" s="92"/>
      <c r="D1" s="92"/>
      <c r="E1" s="92"/>
      <c r="F1" s="92"/>
      <c r="G1" s="92"/>
      <c r="H1" s="92"/>
    </row>
    <row r="2" spans="1:8" ht="13.5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2" t="s">
        <v>11</v>
      </c>
      <c r="B3" s="92"/>
      <c r="C3" s="92"/>
      <c r="D3" s="92"/>
      <c r="E3" s="92"/>
      <c r="F3" s="92"/>
      <c r="G3" s="92"/>
      <c r="H3" s="92"/>
    </row>
    <row r="4" spans="1:8" ht="10.5" customHeight="1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2" t="s">
        <v>3</v>
      </c>
      <c r="B5" s="92"/>
      <c r="C5" s="92"/>
      <c r="D5" s="92"/>
      <c r="E5" s="92"/>
      <c r="F5" s="92"/>
      <c r="G5" s="92"/>
      <c r="H5" s="92"/>
    </row>
    <row r="6" spans="1:8" ht="10.5" customHeight="1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2" t="s">
        <v>53</v>
      </c>
      <c r="B7" s="92"/>
      <c r="C7" s="92"/>
      <c r="D7" s="92"/>
      <c r="E7" s="92"/>
      <c r="F7" s="92"/>
      <c r="G7" s="92"/>
      <c r="H7" s="92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20" t="s">
        <v>55</v>
      </c>
      <c r="B9" s="121"/>
      <c r="C9" s="16" t="s">
        <v>23</v>
      </c>
      <c r="D9" s="16" t="s">
        <v>50</v>
      </c>
      <c r="E9" s="17" t="s">
        <v>47</v>
      </c>
      <c r="F9" s="17" t="s">
        <v>51</v>
      </c>
      <c r="G9" s="17" t="s">
        <v>24</v>
      </c>
      <c r="H9" s="17" t="s">
        <v>52</v>
      </c>
    </row>
    <row r="10" spans="1:8" x14ac:dyDescent="0.25">
      <c r="A10" s="118">
        <v>1</v>
      </c>
      <c r="B10" s="119"/>
      <c r="C10" s="41">
        <v>2</v>
      </c>
      <c r="D10" s="41">
        <v>3</v>
      </c>
      <c r="E10" s="42">
        <v>4</v>
      </c>
      <c r="F10" s="42">
        <v>5</v>
      </c>
      <c r="G10" s="42">
        <v>6</v>
      </c>
      <c r="H10" s="42">
        <v>7</v>
      </c>
    </row>
    <row r="11" spans="1:8" x14ac:dyDescent="0.25">
      <c r="A11" s="122"/>
      <c r="B11" s="123"/>
      <c r="C11" s="27" t="s">
        <v>60</v>
      </c>
      <c r="D11" s="73">
        <f>SUM(D12)</f>
        <v>108676.01</v>
      </c>
      <c r="E11" s="73">
        <f t="shared" ref="E11:H11" si="0">SUM(E12)</f>
        <v>133550</v>
      </c>
      <c r="F11" s="73">
        <f t="shared" si="0"/>
        <v>159800</v>
      </c>
      <c r="G11" s="73">
        <f t="shared" si="0"/>
        <v>160400</v>
      </c>
      <c r="H11" s="73">
        <f t="shared" si="0"/>
        <v>161000</v>
      </c>
    </row>
    <row r="12" spans="1:8" ht="15.75" customHeight="1" x14ac:dyDescent="0.25">
      <c r="A12" s="11">
        <v>6</v>
      </c>
      <c r="B12" s="11"/>
      <c r="C12" s="11" t="s">
        <v>4</v>
      </c>
      <c r="D12" s="74">
        <f>SUM(D13:D15)</f>
        <v>108676.01</v>
      </c>
      <c r="E12" s="74">
        <f>SUM(E13:E15)</f>
        <v>133550</v>
      </c>
      <c r="F12" s="74">
        <f>SUM(F13:F15)</f>
        <v>159800</v>
      </c>
      <c r="G12" s="74">
        <f>SUM(G13:G15)</f>
        <v>160400</v>
      </c>
      <c r="H12" s="74">
        <f>SUM(H13:H15)</f>
        <v>161000</v>
      </c>
    </row>
    <row r="13" spans="1:8" ht="38.25" x14ac:dyDescent="0.25">
      <c r="A13" s="11"/>
      <c r="B13" s="15">
        <v>63</v>
      </c>
      <c r="C13" s="15" t="s">
        <v>19</v>
      </c>
      <c r="D13" s="70">
        <v>14548.46</v>
      </c>
      <c r="E13" s="71">
        <v>15000</v>
      </c>
      <c r="F13" s="71">
        <v>15000</v>
      </c>
      <c r="G13" s="71">
        <v>15000</v>
      </c>
      <c r="H13" s="71">
        <v>15000</v>
      </c>
    </row>
    <row r="14" spans="1:8" ht="38.25" x14ac:dyDescent="0.25">
      <c r="A14" s="12"/>
      <c r="B14" s="12">
        <v>67</v>
      </c>
      <c r="C14" s="15" t="s">
        <v>21</v>
      </c>
      <c r="D14" s="70">
        <v>89053.72</v>
      </c>
      <c r="E14" s="71">
        <v>113550</v>
      </c>
      <c r="F14" s="71">
        <v>139800</v>
      </c>
      <c r="G14" s="71">
        <v>140400</v>
      </c>
      <c r="H14" s="71">
        <v>141000</v>
      </c>
    </row>
    <row r="15" spans="1:8" ht="25.5" x14ac:dyDescent="0.25">
      <c r="A15" s="12"/>
      <c r="B15" s="12">
        <v>68</v>
      </c>
      <c r="C15" s="15" t="s">
        <v>87</v>
      </c>
      <c r="D15" s="70">
        <v>5073.83</v>
      </c>
      <c r="E15" s="71">
        <v>5000</v>
      </c>
      <c r="F15" s="71">
        <v>5000</v>
      </c>
      <c r="G15" s="71">
        <v>5000</v>
      </c>
      <c r="H15" s="71">
        <v>5000</v>
      </c>
    </row>
    <row r="16" spans="1:8" x14ac:dyDescent="0.25">
      <c r="A16" s="14">
        <v>9</v>
      </c>
      <c r="B16" s="14"/>
      <c r="C16" s="21" t="s">
        <v>74</v>
      </c>
      <c r="D16" s="74">
        <f>SUM(D17)</f>
        <v>0</v>
      </c>
      <c r="E16" s="74">
        <f t="shared" ref="E16:H16" si="1">SUM(E17)</f>
        <v>0</v>
      </c>
      <c r="F16" s="74">
        <f t="shared" si="1"/>
        <v>21070.07</v>
      </c>
      <c r="G16" s="74">
        <f t="shared" si="1"/>
        <v>0</v>
      </c>
      <c r="H16" s="74">
        <f t="shared" si="1"/>
        <v>0</v>
      </c>
    </row>
    <row r="17" spans="1:8" x14ac:dyDescent="0.25">
      <c r="A17" s="15"/>
      <c r="B17" s="15">
        <v>92</v>
      </c>
      <c r="C17" s="22" t="s">
        <v>75</v>
      </c>
      <c r="D17" s="70"/>
      <c r="E17" s="71"/>
      <c r="F17" s="71">
        <v>21070.07</v>
      </c>
      <c r="G17" s="71"/>
      <c r="H17" s="72"/>
    </row>
    <row r="19" spans="1:8" ht="18" x14ac:dyDescent="0.25">
      <c r="A19" s="4"/>
      <c r="B19" s="4"/>
      <c r="C19" s="4"/>
      <c r="D19" s="4"/>
      <c r="E19" s="4"/>
      <c r="F19" s="4"/>
      <c r="G19" s="5"/>
      <c r="H19" s="5"/>
    </row>
    <row r="20" spans="1:8" ht="25.5" x14ac:dyDescent="0.25">
      <c r="A20" s="120" t="s">
        <v>55</v>
      </c>
      <c r="B20" s="121"/>
      <c r="C20" s="16" t="s">
        <v>23</v>
      </c>
      <c r="D20" s="16" t="s">
        <v>50</v>
      </c>
      <c r="E20" s="17" t="s">
        <v>47</v>
      </c>
      <c r="F20" s="17" t="s">
        <v>51</v>
      </c>
      <c r="G20" s="17" t="s">
        <v>24</v>
      </c>
      <c r="H20" s="17" t="s">
        <v>52</v>
      </c>
    </row>
    <row r="21" spans="1:8" x14ac:dyDescent="0.25">
      <c r="A21" s="118">
        <v>1</v>
      </c>
      <c r="B21" s="119"/>
      <c r="C21" s="41">
        <v>2</v>
      </c>
      <c r="D21" s="41">
        <v>3</v>
      </c>
      <c r="E21" s="42">
        <v>4</v>
      </c>
      <c r="F21" s="42">
        <v>5</v>
      </c>
      <c r="G21" s="42">
        <v>6</v>
      </c>
      <c r="H21" s="42">
        <v>7</v>
      </c>
    </row>
    <row r="22" spans="1:8" x14ac:dyDescent="0.25">
      <c r="A22" s="122"/>
      <c r="B22" s="123"/>
      <c r="C22" s="27" t="s">
        <v>61</v>
      </c>
      <c r="D22" s="73">
        <f>D23+D27</f>
        <v>105134.11</v>
      </c>
      <c r="E22" s="73">
        <f>E23+E27</f>
        <v>133550</v>
      </c>
      <c r="F22" s="73">
        <f>F23+F27</f>
        <v>159800</v>
      </c>
      <c r="G22" s="73">
        <f>G23+G27</f>
        <v>160400</v>
      </c>
      <c r="H22" s="73">
        <f>H23+H27</f>
        <v>161000</v>
      </c>
    </row>
    <row r="23" spans="1:8" ht="15.75" customHeight="1" x14ac:dyDescent="0.25">
      <c r="A23" s="11">
        <v>3</v>
      </c>
      <c r="B23" s="11"/>
      <c r="C23" s="11" t="s">
        <v>5</v>
      </c>
      <c r="D23" s="74">
        <f>SUM(D24:D26)</f>
        <v>83922.11</v>
      </c>
      <c r="E23" s="74">
        <f>SUM(E24:E26)</f>
        <v>107450</v>
      </c>
      <c r="F23" s="74">
        <f>SUM(F24:F26)</f>
        <v>133700</v>
      </c>
      <c r="G23" s="74">
        <f>SUM(G24:G26)</f>
        <v>134300</v>
      </c>
      <c r="H23" s="74">
        <f>SUM(H24:H26)</f>
        <v>134900</v>
      </c>
    </row>
    <row r="24" spans="1:8" ht="15.75" customHeight="1" x14ac:dyDescent="0.25">
      <c r="A24" s="11"/>
      <c r="B24" s="15">
        <v>31</v>
      </c>
      <c r="C24" s="15" t="s">
        <v>6</v>
      </c>
      <c r="D24" s="70">
        <v>55763.27</v>
      </c>
      <c r="E24" s="71">
        <v>70300</v>
      </c>
      <c r="F24" s="71">
        <v>93300</v>
      </c>
      <c r="G24" s="71">
        <v>93900</v>
      </c>
      <c r="H24" s="71">
        <v>94500</v>
      </c>
    </row>
    <row r="25" spans="1:8" x14ac:dyDescent="0.25">
      <c r="A25" s="12"/>
      <c r="B25" s="12">
        <v>32</v>
      </c>
      <c r="C25" s="12" t="s">
        <v>14</v>
      </c>
      <c r="D25" s="70">
        <v>27178.38</v>
      </c>
      <c r="E25" s="71">
        <v>36050</v>
      </c>
      <c r="F25" s="71">
        <v>39300</v>
      </c>
      <c r="G25" s="71">
        <v>39300</v>
      </c>
      <c r="H25" s="71">
        <v>39300</v>
      </c>
    </row>
    <row r="26" spans="1:8" x14ac:dyDescent="0.25">
      <c r="A26" s="12"/>
      <c r="B26" s="12">
        <v>34</v>
      </c>
      <c r="C26" s="12" t="s">
        <v>69</v>
      </c>
      <c r="D26" s="70">
        <v>980.46</v>
      </c>
      <c r="E26" s="71">
        <v>1100</v>
      </c>
      <c r="F26" s="71">
        <v>1100</v>
      </c>
      <c r="G26" s="71">
        <v>1100</v>
      </c>
      <c r="H26" s="71">
        <v>1100</v>
      </c>
    </row>
    <row r="27" spans="1:8" ht="25.5" x14ac:dyDescent="0.25">
      <c r="A27" s="14">
        <v>4</v>
      </c>
      <c r="B27" s="14"/>
      <c r="C27" s="21" t="s">
        <v>7</v>
      </c>
      <c r="D27" s="74">
        <f>SUM(D28)</f>
        <v>21212</v>
      </c>
      <c r="E27" s="74">
        <f t="shared" ref="E27:H27" si="2">SUM(E28)</f>
        <v>26100</v>
      </c>
      <c r="F27" s="74">
        <f t="shared" si="2"/>
        <v>26100</v>
      </c>
      <c r="G27" s="74">
        <f t="shared" si="2"/>
        <v>26100</v>
      </c>
      <c r="H27" s="74">
        <f t="shared" si="2"/>
        <v>26100</v>
      </c>
    </row>
    <row r="28" spans="1:8" ht="38.25" x14ac:dyDescent="0.25">
      <c r="A28" s="15"/>
      <c r="B28" s="15">
        <v>42</v>
      </c>
      <c r="C28" s="22" t="s">
        <v>22</v>
      </c>
      <c r="D28" s="70">
        <v>21212</v>
      </c>
      <c r="E28" s="71">
        <v>26100</v>
      </c>
      <c r="F28" s="71">
        <v>26100</v>
      </c>
      <c r="G28" s="71">
        <v>26100</v>
      </c>
      <c r="H28" s="71">
        <v>26100</v>
      </c>
    </row>
    <row r="29" spans="1:8" x14ac:dyDescent="0.25">
      <c r="A29" s="15"/>
      <c r="B29" s="15">
        <v>92</v>
      </c>
      <c r="C29" s="22" t="s">
        <v>75</v>
      </c>
      <c r="D29" s="70"/>
      <c r="E29" s="71"/>
      <c r="F29" s="71">
        <v>21070.07</v>
      </c>
      <c r="G29" s="71"/>
      <c r="H29" s="72"/>
    </row>
  </sheetData>
  <mergeCells count="10">
    <mergeCell ref="A21:B21"/>
    <mergeCell ref="A9:B9"/>
    <mergeCell ref="A20:B20"/>
    <mergeCell ref="A11:B11"/>
    <mergeCell ref="A22:B22"/>
    <mergeCell ref="A1:H1"/>
    <mergeCell ref="A3:H3"/>
    <mergeCell ref="A5:H5"/>
    <mergeCell ref="A7:H7"/>
    <mergeCell ref="A10:B10"/>
  </mergeCells>
  <pageMargins left="0.7" right="0.7" top="0.75" bottom="0.75" header="0.3" footer="0.3"/>
  <pageSetup paperSize="9" scale="7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workbookViewId="0">
      <selection activeCell="L22" sqref="L22"/>
    </sheetView>
  </sheetViews>
  <sheetFormatPr defaultRowHeight="15" x14ac:dyDescent="0.25"/>
  <cols>
    <col min="1" max="2" width="7.42578125" style="43" customWidth="1"/>
    <col min="3" max="8" width="25.28515625" customWidth="1"/>
  </cols>
  <sheetData>
    <row r="1" spans="1:8" ht="42" customHeight="1" x14ac:dyDescent="0.25">
      <c r="C1" s="92" t="s">
        <v>46</v>
      </c>
      <c r="D1" s="92"/>
      <c r="E1" s="92"/>
      <c r="F1" s="92"/>
      <c r="G1" s="92"/>
      <c r="H1" s="92"/>
    </row>
    <row r="2" spans="1:8" ht="12.75" customHeight="1" x14ac:dyDescent="0.25">
      <c r="C2" s="4"/>
      <c r="D2" s="4"/>
      <c r="E2" s="4"/>
      <c r="F2" s="4"/>
      <c r="G2" s="4"/>
      <c r="H2" s="4"/>
    </row>
    <row r="3" spans="1:8" ht="15.75" customHeight="1" x14ac:dyDescent="0.25">
      <c r="C3" s="92" t="s">
        <v>11</v>
      </c>
      <c r="D3" s="92"/>
      <c r="E3" s="92"/>
      <c r="F3" s="92"/>
      <c r="G3" s="92"/>
      <c r="H3" s="92"/>
    </row>
    <row r="4" spans="1:8" ht="11.25" customHeight="1" x14ac:dyDescent="0.25">
      <c r="D4" s="4"/>
      <c r="E4" s="4"/>
      <c r="F4" s="4"/>
      <c r="G4" s="5"/>
      <c r="H4" s="5"/>
    </row>
    <row r="5" spans="1:8" ht="18" customHeight="1" x14ac:dyDescent="0.25">
      <c r="C5" s="92" t="s">
        <v>3</v>
      </c>
      <c r="D5" s="92"/>
      <c r="E5" s="92"/>
      <c r="F5" s="92"/>
      <c r="G5" s="92"/>
      <c r="H5" s="92"/>
    </row>
    <row r="6" spans="1:8" ht="9.75" customHeight="1" x14ac:dyDescent="0.25">
      <c r="C6" s="4"/>
      <c r="D6" s="4"/>
      <c r="E6" s="4"/>
      <c r="F6" s="4"/>
      <c r="G6" s="5"/>
      <c r="H6" s="5"/>
    </row>
    <row r="7" spans="1:8" ht="15.75" customHeight="1" x14ac:dyDescent="0.25">
      <c r="C7" s="92" t="s">
        <v>56</v>
      </c>
      <c r="D7" s="92"/>
      <c r="E7" s="92"/>
      <c r="F7" s="92"/>
      <c r="G7" s="92"/>
      <c r="H7" s="92"/>
    </row>
    <row r="8" spans="1:8" ht="18" x14ac:dyDescent="0.25">
      <c r="C8" s="4"/>
      <c r="D8" s="4"/>
      <c r="E8" s="4"/>
      <c r="F8" s="4"/>
      <c r="G8" s="5"/>
      <c r="H8" s="5"/>
    </row>
    <row r="9" spans="1:8" ht="25.5" customHeight="1" x14ac:dyDescent="0.25">
      <c r="A9" s="120" t="s">
        <v>55</v>
      </c>
      <c r="B9" s="121"/>
      <c r="C9" s="16" t="s">
        <v>23</v>
      </c>
      <c r="D9" s="16" t="s">
        <v>50</v>
      </c>
      <c r="E9" s="17" t="s">
        <v>47</v>
      </c>
      <c r="F9" s="17" t="s">
        <v>51</v>
      </c>
      <c r="G9" s="17" t="s">
        <v>24</v>
      </c>
      <c r="H9" s="17" t="s">
        <v>52</v>
      </c>
    </row>
    <row r="10" spans="1:8" s="45" customFormat="1" ht="13.5" customHeight="1" x14ac:dyDescent="0.2">
      <c r="A10" s="118">
        <v>1</v>
      </c>
      <c r="B10" s="119"/>
      <c r="C10" s="41">
        <v>2</v>
      </c>
      <c r="D10" s="41">
        <v>3</v>
      </c>
      <c r="E10" s="42">
        <v>4</v>
      </c>
      <c r="F10" s="42">
        <v>5</v>
      </c>
      <c r="G10" s="42">
        <v>6</v>
      </c>
      <c r="H10" s="42">
        <v>7</v>
      </c>
    </row>
    <row r="11" spans="1:8" x14ac:dyDescent="0.25">
      <c r="A11" s="124"/>
      <c r="B11" s="124"/>
      <c r="C11" s="30" t="s">
        <v>60</v>
      </c>
      <c r="D11" s="73">
        <f>D12+D14+D16</f>
        <v>108676.01000000001</v>
      </c>
      <c r="E11" s="73">
        <f t="shared" ref="E11:H11" si="0">E12+E14+E16</f>
        <v>133550</v>
      </c>
      <c r="F11" s="73">
        <f t="shared" si="0"/>
        <v>159800</v>
      </c>
      <c r="G11" s="73">
        <f t="shared" si="0"/>
        <v>160400</v>
      </c>
      <c r="H11" s="73">
        <f t="shared" si="0"/>
        <v>161000</v>
      </c>
    </row>
    <row r="12" spans="1:8" x14ac:dyDescent="0.25">
      <c r="A12" s="78">
        <v>1</v>
      </c>
      <c r="B12" s="78"/>
      <c r="C12" s="21" t="s">
        <v>58</v>
      </c>
      <c r="D12" s="80">
        <f>SUM(D13)</f>
        <v>89053.72</v>
      </c>
      <c r="E12" s="80">
        <f t="shared" ref="E12:H12" si="1">SUM(E13)</f>
        <v>113550</v>
      </c>
      <c r="F12" s="80">
        <f t="shared" si="1"/>
        <v>139800</v>
      </c>
      <c r="G12" s="80">
        <f t="shared" si="1"/>
        <v>140400</v>
      </c>
      <c r="H12" s="80">
        <f t="shared" si="1"/>
        <v>141000</v>
      </c>
    </row>
    <row r="13" spans="1:8" x14ac:dyDescent="0.25">
      <c r="A13" s="44"/>
      <c r="B13" s="44">
        <v>11</v>
      </c>
      <c r="C13" s="12" t="s">
        <v>58</v>
      </c>
      <c r="D13" s="71">
        <v>89053.72</v>
      </c>
      <c r="E13" s="71">
        <v>113550</v>
      </c>
      <c r="F13" s="71">
        <v>139800</v>
      </c>
      <c r="G13" s="71">
        <v>140400</v>
      </c>
      <c r="H13" s="71">
        <v>141000</v>
      </c>
    </row>
    <row r="14" spans="1:8" s="55" customFormat="1" x14ac:dyDescent="0.25">
      <c r="A14" s="79">
        <v>3</v>
      </c>
      <c r="B14" s="79"/>
      <c r="C14" s="11" t="s">
        <v>57</v>
      </c>
      <c r="D14" s="77">
        <f>SUM(D15)</f>
        <v>5073.83</v>
      </c>
      <c r="E14" s="77">
        <f t="shared" ref="E14:H14" si="2">SUM(E15)</f>
        <v>5000</v>
      </c>
      <c r="F14" s="77">
        <f t="shared" si="2"/>
        <v>5000</v>
      </c>
      <c r="G14" s="77">
        <f t="shared" si="2"/>
        <v>5000</v>
      </c>
      <c r="H14" s="77">
        <f t="shared" si="2"/>
        <v>5000</v>
      </c>
    </row>
    <row r="15" spans="1:8" s="55" customFormat="1" x14ac:dyDescent="0.25">
      <c r="A15" s="52"/>
      <c r="B15" s="52">
        <v>32</v>
      </c>
      <c r="C15" s="51" t="s">
        <v>57</v>
      </c>
      <c r="D15" s="75">
        <v>5073.83</v>
      </c>
      <c r="E15" s="76">
        <v>5000</v>
      </c>
      <c r="F15" s="76">
        <v>5000</v>
      </c>
      <c r="G15" s="76">
        <v>5000</v>
      </c>
      <c r="H15" s="76">
        <v>5000</v>
      </c>
    </row>
    <row r="16" spans="1:8" s="57" customFormat="1" x14ac:dyDescent="0.25">
      <c r="A16" s="79">
        <v>5</v>
      </c>
      <c r="B16" s="79"/>
      <c r="C16" s="56" t="s">
        <v>59</v>
      </c>
      <c r="D16" s="77">
        <f>SUM(D17:D17)</f>
        <v>14548.46</v>
      </c>
      <c r="E16" s="77">
        <f>SUM(E17:E17)</f>
        <v>15000</v>
      </c>
      <c r="F16" s="77">
        <f>SUM(F17:F17)</f>
        <v>15000</v>
      </c>
      <c r="G16" s="77">
        <f>SUM(G17:G17)</f>
        <v>15000</v>
      </c>
      <c r="H16" s="77">
        <f>SUM(H17:H17)</f>
        <v>15000</v>
      </c>
    </row>
    <row r="17" spans="1:8" s="57" customFormat="1" ht="25.5" x14ac:dyDescent="0.25">
      <c r="A17" s="52"/>
      <c r="B17" s="52">
        <v>522</v>
      </c>
      <c r="C17" s="51" t="s">
        <v>88</v>
      </c>
      <c r="D17" s="75">
        <v>14548.46</v>
      </c>
      <c r="E17" s="76">
        <v>15000</v>
      </c>
      <c r="F17" s="76">
        <v>15000</v>
      </c>
      <c r="G17" s="76">
        <v>15000</v>
      </c>
      <c r="H17" s="76">
        <v>15000</v>
      </c>
    </row>
    <row r="19" spans="1:8" ht="18" x14ac:dyDescent="0.25">
      <c r="C19" s="4"/>
      <c r="D19" s="4"/>
      <c r="E19" s="4"/>
      <c r="F19" s="4"/>
      <c r="G19" s="5"/>
      <c r="H19" s="5"/>
    </row>
    <row r="20" spans="1:8" ht="25.5" x14ac:dyDescent="0.25">
      <c r="A20" s="120" t="s">
        <v>55</v>
      </c>
      <c r="B20" s="121"/>
      <c r="C20" s="16" t="s">
        <v>23</v>
      </c>
      <c r="D20" s="16" t="s">
        <v>50</v>
      </c>
      <c r="E20" s="17" t="s">
        <v>47</v>
      </c>
      <c r="F20" s="17" t="s">
        <v>51</v>
      </c>
      <c r="G20" s="17" t="s">
        <v>24</v>
      </c>
      <c r="H20" s="17" t="s">
        <v>52</v>
      </c>
    </row>
    <row r="21" spans="1:8" s="45" customFormat="1" ht="13.5" customHeight="1" x14ac:dyDescent="0.2">
      <c r="A21" s="118">
        <v>1</v>
      </c>
      <c r="B21" s="119"/>
      <c r="C21" s="42">
        <v>2</v>
      </c>
      <c r="D21" s="41">
        <v>3</v>
      </c>
      <c r="E21" s="42">
        <v>4</v>
      </c>
      <c r="F21" s="42">
        <v>5</v>
      </c>
      <c r="G21" s="42">
        <v>6</v>
      </c>
      <c r="H21" s="42">
        <v>7</v>
      </c>
    </row>
    <row r="22" spans="1:8" x14ac:dyDescent="0.25">
      <c r="A22" s="124"/>
      <c r="B22" s="124"/>
      <c r="C22" s="30" t="s">
        <v>61</v>
      </c>
      <c r="D22" s="73">
        <f>D23+D25+D27</f>
        <v>105134.11</v>
      </c>
      <c r="E22" s="73">
        <f t="shared" ref="E22:H22" si="3">E23+E25+E27</f>
        <v>133550</v>
      </c>
      <c r="F22" s="73">
        <f t="shared" si="3"/>
        <v>159800</v>
      </c>
      <c r="G22" s="73">
        <f t="shared" si="3"/>
        <v>160400</v>
      </c>
      <c r="H22" s="73">
        <f t="shared" si="3"/>
        <v>161000</v>
      </c>
    </row>
    <row r="23" spans="1:8" ht="15.75" customHeight="1" x14ac:dyDescent="0.25">
      <c r="A23" s="78">
        <v>1</v>
      </c>
      <c r="B23" s="78"/>
      <c r="C23" s="21" t="s">
        <v>58</v>
      </c>
      <c r="D23" s="80">
        <f>SUM(D24)</f>
        <v>92054.92</v>
      </c>
      <c r="E23" s="80">
        <f t="shared" ref="E23" si="4">SUM(E24)</f>
        <v>113550</v>
      </c>
      <c r="F23" s="80">
        <f t="shared" ref="F23" si="5">SUM(F24)</f>
        <v>139800</v>
      </c>
      <c r="G23" s="80">
        <f t="shared" ref="G23" si="6">SUM(G24)</f>
        <v>140400</v>
      </c>
      <c r="H23" s="80">
        <f t="shared" ref="H23" si="7">SUM(H24)</f>
        <v>141000</v>
      </c>
    </row>
    <row r="24" spans="1:8" x14ac:dyDescent="0.25">
      <c r="A24" s="44"/>
      <c r="B24" s="44">
        <v>11</v>
      </c>
      <c r="C24" s="12" t="s">
        <v>58</v>
      </c>
      <c r="D24" s="71">
        <v>92054.92</v>
      </c>
      <c r="E24" s="71">
        <v>113550</v>
      </c>
      <c r="F24" s="71">
        <v>139800</v>
      </c>
      <c r="G24" s="71">
        <v>140400</v>
      </c>
      <c r="H24" s="71">
        <v>141000</v>
      </c>
    </row>
    <row r="25" spans="1:8" x14ac:dyDescent="0.25">
      <c r="A25" s="79">
        <v>3</v>
      </c>
      <c r="B25" s="79"/>
      <c r="C25" s="11" t="s">
        <v>57</v>
      </c>
      <c r="D25" s="77">
        <f>SUM(D26)</f>
        <v>0</v>
      </c>
      <c r="E25" s="77">
        <f t="shared" ref="E25" si="8">SUM(E26)</f>
        <v>5000</v>
      </c>
      <c r="F25" s="77">
        <f t="shared" ref="F25" si="9">SUM(F26)</f>
        <v>5000</v>
      </c>
      <c r="G25" s="77">
        <f t="shared" ref="G25" si="10">SUM(G26)</f>
        <v>5000</v>
      </c>
      <c r="H25" s="77">
        <f t="shared" ref="H25" si="11">SUM(H26)</f>
        <v>5000</v>
      </c>
    </row>
    <row r="26" spans="1:8" s="55" customFormat="1" x14ac:dyDescent="0.25">
      <c r="A26" s="52"/>
      <c r="B26" s="52">
        <v>32</v>
      </c>
      <c r="C26" s="51" t="s">
        <v>57</v>
      </c>
      <c r="D26" s="75"/>
      <c r="E26" s="76">
        <v>5000</v>
      </c>
      <c r="F26" s="76">
        <v>5000</v>
      </c>
      <c r="G26" s="76">
        <v>5000</v>
      </c>
      <c r="H26" s="76">
        <v>5000</v>
      </c>
    </row>
    <row r="27" spans="1:8" s="55" customFormat="1" x14ac:dyDescent="0.25">
      <c r="A27" s="79">
        <v>5</v>
      </c>
      <c r="B27" s="79"/>
      <c r="C27" s="56" t="s">
        <v>59</v>
      </c>
      <c r="D27" s="77">
        <f>SUM(D28:D28)</f>
        <v>13079.19</v>
      </c>
      <c r="E27" s="77">
        <f>SUM(E28:E28)</f>
        <v>15000</v>
      </c>
      <c r="F27" s="77">
        <f>SUM(F28:F28)</f>
        <v>15000</v>
      </c>
      <c r="G27" s="77">
        <f>SUM(G28:G28)</f>
        <v>15000</v>
      </c>
      <c r="H27" s="77">
        <f>SUM(H28:H28)</f>
        <v>15000</v>
      </c>
    </row>
    <row r="28" spans="1:8" s="55" customFormat="1" x14ac:dyDescent="0.25">
      <c r="A28" s="52"/>
      <c r="B28" s="52">
        <v>522</v>
      </c>
      <c r="C28" s="51" t="s">
        <v>89</v>
      </c>
      <c r="D28" s="75">
        <v>13079.19</v>
      </c>
      <c r="E28" s="76">
        <v>15000</v>
      </c>
      <c r="F28" s="76">
        <v>15000</v>
      </c>
      <c r="G28" s="76">
        <v>15000</v>
      </c>
      <c r="H28" s="76">
        <v>15000</v>
      </c>
    </row>
  </sheetData>
  <mergeCells count="10">
    <mergeCell ref="A11:B11"/>
    <mergeCell ref="A10:B10"/>
    <mergeCell ref="A20:B20"/>
    <mergeCell ref="A22:B22"/>
    <mergeCell ref="A21:B21"/>
    <mergeCell ref="C1:H1"/>
    <mergeCell ref="C3:H3"/>
    <mergeCell ref="C5:H5"/>
    <mergeCell ref="C7:H7"/>
    <mergeCell ref="A9:B9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"/>
  <sheetViews>
    <sheetView workbookViewId="0">
      <selection activeCell="H14" sqref="H14"/>
    </sheetView>
  </sheetViews>
  <sheetFormatPr defaultRowHeight="15" x14ac:dyDescent="0.25"/>
  <cols>
    <col min="1" max="2" width="7.42578125" customWidth="1"/>
    <col min="3" max="3" width="37.7109375" customWidth="1"/>
    <col min="4" max="8" width="25.28515625" customWidth="1"/>
  </cols>
  <sheetData>
    <row r="1" spans="1:8" ht="42" customHeight="1" x14ac:dyDescent="0.25">
      <c r="C1" s="92" t="s">
        <v>46</v>
      </c>
      <c r="D1" s="92"/>
      <c r="E1" s="92"/>
      <c r="F1" s="92"/>
      <c r="G1" s="92"/>
      <c r="H1" s="92"/>
    </row>
    <row r="2" spans="1:8" ht="18" customHeight="1" x14ac:dyDescent="0.25">
      <c r="C2" s="4"/>
      <c r="D2" s="4"/>
      <c r="E2" s="4"/>
      <c r="F2" s="4"/>
      <c r="G2" s="4"/>
      <c r="H2" s="4"/>
    </row>
    <row r="3" spans="1:8" ht="15.75" x14ac:dyDescent="0.25">
      <c r="C3" s="92" t="s">
        <v>11</v>
      </c>
      <c r="D3" s="92"/>
      <c r="E3" s="92"/>
      <c r="F3" s="92"/>
      <c r="G3" s="93"/>
      <c r="H3" s="93"/>
    </row>
    <row r="4" spans="1:8" ht="18" x14ac:dyDescent="0.25">
      <c r="C4" s="4"/>
      <c r="D4" s="4"/>
      <c r="E4" s="4"/>
      <c r="F4" s="4"/>
      <c r="G4" s="5"/>
      <c r="H4" s="5"/>
    </row>
    <row r="5" spans="1:8" ht="18" customHeight="1" x14ac:dyDescent="0.25">
      <c r="C5" s="92" t="s">
        <v>3</v>
      </c>
      <c r="D5" s="94"/>
      <c r="E5" s="94"/>
      <c r="F5" s="94"/>
      <c r="G5" s="94"/>
      <c r="H5" s="94"/>
    </row>
    <row r="6" spans="1:8" ht="18" x14ac:dyDescent="0.25">
      <c r="C6" s="4"/>
      <c r="D6" s="4"/>
      <c r="E6" s="4"/>
      <c r="F6" s="4"/>
      <c r="G6" s="5"/>
      <c r="H6" s="5"/>
    </row>
    <row r="7" spans="1:8" ht="15.75" x14ac:dyDescent="0.25">
      <c r="C7" s="92" t="s">
        <v>62</v>
      </c>
      <c r="D7" s="126"/>
      <c r="E7" s="126"/>
      <c r="F7" s="126"/>
      <c r="G7" s="126"/>
      <c r="H7" s="126"/>
    </row>
    <row r="8" spans="1:8" ht="18" x14ac:dyDescent="0.25">
      <c r="C8" s="4"/>
      <c r="D8" s="4"/>
      <c r="E8" s="4"/>
      <c r="F8" s="4"/>
      <c r="G8" s="5"/>
      <c r="H8" s="5"/>
    </row>
    <row r="9" spans="1:8" ht="25.5" x14ac:dyDescent="0.25">
      <c r="A9" s="120" t="s">
        <v>55</v>
      </c>
      <c r="B9" s="121"/>
      <c r="C9" s="17" t="s">
        <v>23</v>
      </c>
      <c r="D9" s="16" t="s">
        <v>50</v>
      </c>
      <c r="E9" s="17" t="s">
        <v>47</v>
      </c>
      <c r="F9" s="17" t="s">
        <v>51</v>
      </c>
      <c r="G9" s="17" t="s">
        <v>24</v>
      </c>
      <c r="H9" s="17" t="s">
        <v>52</v>
      </c>
    </row>
    <row r="10" spans="1:8" s="45" customFormat="1" ht="13.5" customHeight="1" x14ac:dyDescent="0.2">
      <c r="A10" s="118">
        <v>1</v>
      </c>
      <c r="B10" s="119"/>
      <c r="C10" s="42">
        <v>2</v>
      </c>
      <c r="D10" s="41">
        <v>3</v>
      </c>
      <c r="E10" s="42">
        <v>4</v>
      </c>
      <c r="F10" s="42">
        <v>5</v>
      </c>
      <c r="G10" s="42">
        <v>6</v>
      </c>
      <c r="H10" s="42">
        <v>7</v>
      </c>
    </row>
    <row r="11" spans="1:8" ht="15.75" customHeight="1" x14ac:dyDescent="0.25">
      <c r="A11" s="125"/>
      <c r="B11" s="125"/>
      <c r="C11" s="11" t="s">
        <v>61</v>
      </c>
      <c r="D11" s="74">
        <f>SUM(D12)</f>
        <v>105134.11</v>
      </c>
      <c r="E11" s="74">
        <f t="shared" ref="E11:H12" si="0">SUM(E12)</f>
        <v>133550</v>
      </c>
      <c r="F11" s="74">
        <f t="shared" si="0"/>
        <v>159800</v>
      </c>
      <c r="G11" s="74">
        <f t="shared" si="0"/>
        <v>160400</v>
      </c>
      <c r="H11" s="74">
        <f t="shared" si="0"/>
        <v>161000</v>
      </c>
    </row>
    <row r="12" spans="1:8" x14ac:dyDescent="0.25">
      <c r="A12" s="81" t="s">
        <v>70</v>
      </c>
      <c r="B12" s="81"/>
      <c r="C12" s="11" t="s">
        <v>71</v>
      </c>
      <c r="D12" s="74">
        <f>SUM(D13)</f>
        <v>105134.11</v>
      </c>
      <c r="E12" s="74">
        <f t="shared" si="0"/>
        <v>133550</v>
      </c>
      <c r="F12" s="74">
        <f t="shared" si="0"/>
        <v>159800</v>
      </c>
      <c r="G12" s="74">
        <f t="shared" si="0"/>
        <v>160400</v>
      </c>
      <c r="H12" s="74">
        <f t="shared" si="0"/>
        <v>161000</v>
      </c>
    </row>
    <row r="13" spans="1:8" x14ac:dyDescent="0.25">
      <c r="A13" s="46"/>
      <c r="B13" s="46" t="s">
        <v>76</v>
      </c>
      <c r="C13" s="15" t="s">
        <v>71</v>
      </c>
      <c r="D13" s="70">
        <v>105134.11</v>
      </c>
      <c r="E13" s="71">
        <v>133550</v>
      </c>
      <c r="F13" s="71">
        <v>159800</v>
      </c>
      <c r="G13" s="71">
        <v>160400</v>
      </c>
      <c r="H13" s="72">
        <v>161000</v>
      </c>
    </row>
  </sheetData>
  <mergeCells count="7">
    <mergeCell ref="A10:B10"/>
    <mergeCell ref="A11:B11"/>
    <mergeCell ref="C1:H1"/>
    <mergeCell ref="C3:H3"/>
    <mergeCell ref="C5:H5"/>
    <mergeCell ref="C7:H7"/>
    <mergeCell ref="A9:B9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8"/>
  <sheetViews>
    <sheetView workbookViewId="0">
      <selection activeCell="D27" sqref="D27"/>
    </sheetView>
  </sheetViews>
  <sheetFormatPr defaultRowHeight="15" x14ac:dyDescent="0.25"/>
  <cols>
    <col min="1" max="2" width="7.42578125" customWidth="1"/>
    <col min="3" max="8" width="25.28515625" customWidth="1"/>
  </cols>
  <sheetData>
    <row r="1" spans="1:8" ht="42" customHeight="1" x14ac:dyDescent="0.25">
      <c r="A1" s="92" t="s">
        <v>46</v>
      </c>
      <c r="B1" s="92"/>
      <c r="C1" s="92"/>
      <c r="D1" s="92"/>
      <c r="E1" s="92"/>
      <c r="F1" s="92"/>
      <c r="G1" s="92"/>
      <c r="H1" s="92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2" t="s">
        <v>11</v>
      </c>
      <c r="B3" s="92"/>
      <c r="C3" s="92"/>
      <c r="D3" s="92"/>
      <c r="E3" s="92"/>
      <c r="F3" s="92"/>
      <c r="G3" s="92"/>
      <c r="H3" s="92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5.75" x14ac:dyDescent="0.25">
      <c r="A5" s="92" t="s">
        <v>63</v>
      </c>
      <c r="B5" s="92"/>
      <c r="C5" s="92"/>
      <c r="D5" s="92"/>
      <c r="E5" s="92"/>
      <c r="F5" s="92"/>
      <c r="G5" s="92"/>
      <c r="H5" s="92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8" customHeight="1" x14ac:dyDescent="0.25">
      <c r="A7" s="92" t="s">
        <v>64</v>
      </c>
      <c r="B7" s="92"/>
      <c r="C7" s="92"/>
      <c r="D7" s="92"/>
      <c r="E7" s="92"/>
      <c r="F7" s="92"/>
      <c r="G7" s="92"/>
      <c r="H7" s="92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20" t="s">
        <v>55</v>
      </c>
      <c r="B9" s="121"/>
      <c r="C9" s="16" t="s">
        <v>23</v>
      </c>
      <c r="D9" s="16" t="s">
        <v>50</v>
      </c>
      <c r="E9" s="17" t="s">
        <v>47</v>
      </c>
      <c r="F9" s="17" t="s">
        <v>51</v>
      </c>
      <c r="G9" s="17" t="s">
        <v>24</v>
      </c>
      <c r="H9" s="17" t="s">
        <v>52</v>
      </c>
    </row>
    <row r="10" spans="1:8" s="45" customFormat="1" ht="13.5" customHeight="1" x14ac:dyDescent="0.2">
      <c r="A10" s="118">
        <v>1</v>
      </c>
      <c r="B10" s="119"/>
      <c r="C10" s="41">
        <v>2</v>
      </c>
      <c r="D10" s="41">
        <v>3</v>
      </c>
      <c r="E10" s="42">
        <v>4</v>
      </c>
      <c r="F10" s="42">
        <v>5</v>
      </c>
      <c r="G10" s="42">
        <v>6</v>
      </c>
      <c r="H10" s="42">
        <v>7</v>
      </c>
    </row>
    <row r="11" spans="1:8" x14ac:dyDescent="0.25">
      <c r="A11" s="28"/>
      <c r="B11" s="29"/>
      <c r="C11" s="27" t="s">
        <v>65</v>
      </c>
      <c r="D11" s="29"/>
      <c r="E11" s="28"/>
      <c r="F11" s="28"/>
      <c r="G11" s="28"/>
      <c r="H11" s="28"/>
    </row>
    <row r="12" spans="1:8" ht="25.5" x14ac:dyDescent="0.25">
      <c r="A12" s="11">
        <v>8</v>
      </c>
      <c r="B12" s="11"/>
      <c r="C12" s="11" t="s">
        <v>8</v>
      </c>
      <c r="D12" s="8"/>
      <c r="E12" s="9"/>
      <c r="F12" s="9"/>
      <c r="G12" s="9"/>
      <c r="H12" s="9"/>
    </row>
    <row r="13" spans="1:8" x14ac:dyDescent="0.25">
      <c r="A13" s="11"/>
      <c r="B13" s="15">
        <v>84</v>
      </c>
      <c r="C13" s="15" t="s">
        <v>15</v>
      </c>
      <c r="D13" s="8"/>
      <c r="E13" s="9"/>
      <c r="F13" s="9"/>
      <c r="G13" s="9"/>
      <c r="H13" s="9"/>
    </row>
    <row r="14" spans="1:8" x14ac:dyDescent="0.25">
      <c r="A14" s="11" t="s">
        <v>20</v>
      </c>
      <c r="B14" s="15"/>
      <c r="C14" s="31"/>
      <c r="D14" s="8"/>
      <c r="E14" s="9"/>
      <c r="F14" s="9"/>
      <c r="G14" s="9"/>
      <c r="H14" s="9"/>
    </row>
    <row r="15" spans="1:8" x14ac:dyDescent="0.25">
      <c r="A15" s="11"/>
      <c r="B15" s="15"/>
      <c r="C15" s="27" t="s">
        <v>66</v>
      </c>
      <c r="D15" s="8"/>
      <c r="E15" s="9"/>
      <c r="F15" s="9"/>
      <c r="G15" s="9"/>
      <c r="H15" s="9"/>
    </row>
    <row r="16" spans="1:8" ht="25.5" x14ac:dyDescent="0.25">
      <c r="A16" s="14">
        <v>5</v>
      </c>
      <c r="B16" s="14"/>
      <c r="C16" s="21" t="s">
        <v>9</v>
      </c>
      <c r="D16" s="8"/>
      <c r="E16" s="9"/>
      <c r="F16" s="9"/>
      <c r="G16" s="9"/>
      <c r="H16" s="9"/>
    </row>
    <row r="17" spans="1:8" ht="25.5" x14ac:dyDescent="0.25">
      <c r="A17" s="15"/>
      <c r="B17" s="15">
        <v>54</v>
      </c>
      <c r="C17" s="22" t="s">
        <v>16</v>
      </c>
      <c r="D17" s="8"/>
      <c r="E17" s="9"/>
      <c r="F17" s="9"/>
      <c r="G17" s="9"/>
      <c r="H17" s="10"/>
    </row>
    <row r="18" spans="1:8" s="49" customFormat="1" ht="12.75" x14ac:dyDescent="0.2">
      <c r="A18" s="47" t="s">
        <v>20</v>
      </c>
      <c r="B18" s="48"/>
      <c r="C18" s="48"/>
      <c r="D18" s="48"/>
      <c r="E18" s="48"/>
      <c r="F18" s="48"/>
      <c r="G18" s="48"/>
      <c r="H18" s="48"/>
    </row>
  </sheetData>
  <mergeCells count="6">
    <mergeCell ref="A10:B10"/>
    <mergeCell ref="A1:H1"/>
    <mergeCell ref="A3:H3"/>
    <mergeCell ref="A7:H7"/>
    <mergeCell ref="A5:H5"/>
    <mergeCell ref="A9:B9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1"/>
  <sheetViews>
    <sheetView workbookViewId="0">
      <selection activeCell="C24" sqref="C24"/>
    </sheetView>
  </sheetViews>
  <sheetFormatPr defaultRowHeight="15" x14ac:dyDescent="0.25"/>
  <cols>
    <col min="1" max="2" width="7.42578125" customWidth="1"/>
    <col min="3" max="8" width="25.28515625" customWidth="1"/>
  </cols>
  <sheetData>
    <row r="1" spans="1:8" ht="42" customHeight="1" x14ac:dyDescent="0.25">
      <c r="A1" s="92" t="s">
        <v>46</v>
      </c>
      <c r="B1" s="92"/>
      <c r="C1" s="92"/>
      <c r="D1" s="92"/>
      <c r="E1" s="92"/>
      <c r="F1" s="92"/>
      <c r="G1" s="92"/>
      <c r="H1" s="92"/>
    </row>
    <row r="2" spans="1:8" ht="12" customHeight="1" x14ac:dyDescent="0.25">
      <c r="C2" s="4"/>
      <c r="D2" s="4"/>
      <c r="E2" s="4"/>
      <c r="F2" s="4"/>
      <c r="G2" s="4"/>
      <c r="H2" s="4"/>
    </row>
    <row r="3" spans="1:8" ht="15.75" customHeight="1" x14ac:dyDescent="0.25">
      <c r="A3" s="92" t="s">
        <v>11</v>
      </c>
      <c r="B3" s="92"/>
      <c r="C3" s="92"/>
      <c r="D3" s="92"/>
      <c r="E3" s="92"/>
      <c r="F3" s="92"/>
      <c r="G3" s="92"/>
      <c r="H3" s="92"/>
    </row>
    <row r="4" spans="1:8" ht="12" customHeight="1" x14ac:dyDescent="0.25">
      <c r="C4" s="32"/>
      <c r="D4" s="32"/>
      <c r="E4" s="32"/>
      <c r="F4" s="32"/>
      <c r="G4" s="32"/>
      <c r="H4" s="32"/>
    </row>
    <row r="5" spans="1:8" ht="15.75" customHeight="1" x14ac:dyDescent="0.25">
      <c r="A5" s="92" t="s">
        <v>63</v>
      </c>
      <c r="B5" s="92"/>
      <c r="C5" s="92"/>
      <c r="D5" s="92"/>
      <c r="E5" s="92"/>
      <c r="F5" s="92"/>
      <c r="G5" s="92"/>
      <c r="H5" s="92"/>
    </row>
    <row r="6" spans="1:8" ht="10.5" customHeight="1" x14ac:dyDescent="0.25">
      <c r="C6" s="4"/>
      <c r="D6" s="4"/>
      <c r="E6" s="4"/>
      <c r="F6" s="4"/>
      <c r="G6" s="5"/>
      <c r="H6" s="5"/>
    </row>
    <row r="7" spans="1:8" ht="18" customHeight="1" x14ac:dyDescent="0.25">
      <c r="A7" s="92" t="s">
        <v>67</v>
      </c>
      <c r="B7" s="92"/>
      <c r="C7" s="92"/>
      <c r="D7" s="92"/>
      <c r="E7" s="92"/>
      <c r="F7" s="92"/>
      <c r="G7" s="92"/>
      <c r="H7" s="92"/>
    </row>
    <row r="8" spans="1:8" ht="18" x14ac:dyDescent="0.25">
      <c r="C8" s="4"/>
      <c r="D8" s="4"/>
      <c r="E8" s="4"/>
      <c r="F8" s="4"/>
      <c r="G8" s="5"/>
      <c r="H8" s="5"/>
    </row>
    <row r="9" spans="1:8" ht="25.5" x14ac:dyDescent="0.25">
      <c r="A9" s="120" t="s">
        <v>55</v>
      </c>
      <c r="B9" s="121"/>
      <c r="C9" s="16" t="s">
        <v>23</v>
      </c>
      <c r="D9" s="16" t="s">
        <v>50</v>
      </c>
      <c r="E9" s="17" t="s">
        <v>47</v>
      </c>
      <c r="F9" s="17" t="s">
        <v>51</v>
      </c>
      <c r="G9" s="17" t="s">
        <v>24</v>
      </c>
      <c r="H9" s="17" t="s">
        <v>52</v>
      </c>
    </row>
    <row r="10" spans="1:8" s="45" customFormat="1" ht="12" customHeight="1" x14ac:dyDescent="0.2">
      <c r="A10" s="118">
        <v>1</v>
      </c>
      <c r="B10" s="119"/>
      <c r="C10" s="41">
        <v>2</v>
      </c>
      <c r="D10" s="41">
        <v>3</v>
      </c>
      <c r="E10" s="42">
        <v>4</v>
      </c>
      <c r="F10" s="42">
        <v>5</v>
      </c>
      <c r="G10" s="42">
        <v>6</v>
      </c>
      <c r="H10" s="42">
        <v>7</v>
      </c>
    </row>
    <row r="11" spans="1:8" x14ac:dyDescent="0.25">
      <c r="A11" s="124"/>
      <c r="B11" s="124"/>
      <c r="C11" s="11" t="s">
        <v>68</v>
      </c>
      <c r="D11" s="8"/>
      <c r="E11" s="9"/>
      <c r="F11" s="9"/>
      <c r="G11" s="9"/>
      <c r="H11" s="9"/>
    </row>
    <row r="12" spans="1:8" x14ac:dyDescent="0.25">
      <c r="A12" s="44">
        <v>1</v>
      </c>
      <c r="B12" s="44"/>
      <c r="C12" s="21" t="s">
        <v>58</v>
      </c>
      <c r="D12" s="8"/>
      <c r="E12" s="9"/>
      <c r="F12" s="9"/>
      <c r="G12" s="9"/>
      <c r="H12" s="9"/>
    </row>
    <row r="13" spans="1:8" x14ac:dyDescent="0.25">
      <c r="A13" s="44"/>
      <c r="B13" s="44">
        <v>11</v>
      </c>
      <c r="C13" s="13" t="s">
        <v>58</v>
      </c>
      <c r="D13" s="8"/>
      <c r="E13" s="9"/>
      <c r="F13" s="9"/>
      <c r="G13" s="9"/>
      <c r="H13" s="9"/>
    </row>
    <row r="14" spans="1:8" s="55" customFormat="1" x14ac:dyDescent="0.25">
      <c r="A14" s="52" t="s">
        <v>20</v>
      </c>
      <c r="B14" s="52"/>
      <c r="C14" s="58"/>
      <c r="D14" s="53"/>
      <c r="E14" s="54"/>
      <c r="F14" s="54"/>
      <c r="G14" s="54"/>
      <c r="H14" s="54"/>
    </row>
    <row r="15" spans="1:8" s="55" customFormat="1" x14ac:dyDescent="0.25">
      <c r="A15" s="52"/>
      <c r="B15" s="52"/>
      <c r="C15" s="51"/>
      <c r="D15" s="53"/>
      <c r="E15" s="54"/>
      <c r="F15" s="54"/>
      <c r="G15" s="54"/>
      <c r="H15" s="54"/>
    </row>
    <row r="16" spans="1:8" x14ac:dyDescent="0.25">
      <c r="A16" s="44"/>
      <c r="B16" s="44"/>
      <c r="C16" s="11" t="s">
        <v>66</v>
      </c>
      <c r="D16" s="8"/>
      <c r="E16" s="9"/>
      <c r="F16" s="9"/>
      <c r="G16" s="9"/>
      <c r="H16" s="9"/>
    </row>
    <row r="17" spans="1:8" x14ac:dyDescent="0.25">
      <c r="A17" s="44">
        <v>1</v>
      </c>
      <c r="B17" s="44"/>
      <c r="C17" s="21" t="s">
        <v>33</v>
      </c>
      <c r="D17" s="8"/>
      <c r="E17" s="9"/>
      <c r="F17" s="9"/>
      <c r="G17" s="9"/>
      <c r="H17" s="9"/>
    </row>
    <row r="18" spans="1:8" x14ac:dyDescent="0.25">
      <c r="A18" s="44"/>
      <c r="B18" s="44">
        <v>11</v>
      </c>
      <c r="C18" s="12" t="s">
        <v>34</v>
      </c>
      <c r="D18" s="8"/>
      <c r="E18" s="9"/>
      <c r="F18" s="9"/>
      <c r="G18" s="9"/>
      <c r="H18" s="10"/>
    </row>
    <row r="19" spans="1:8" s="55" customFormat="1" x14ac:dyDescent="0.25">
      <c r="A19" s="52">
        <v>3</v>
      </c>
      <c r="B19" s="52"/>
      <c r="C19" s="21" t="s">
        <v>35</v>
      </c>
      <c r="D19" s="53"/>
      <c r="E19" s="54"/>
      <c r="F19" s="54"/>
      <c r="G19" s="54"/>
      <c r="H19" s="59"/>
    </row>
    <row r="20" spans="1:8" s="55" customFormat="1" x14ac:dyDescent="0.25">
      <c r="A20" s="60"/>
      <c r="B20" s="52">
        <v>31</v>
      </c>
      <c r="C20" s="12" t="s">
        <v>36</v>
      </c>
      <c r="D20" s="53"/>
      <c r="E20" s="54"/>
      <c r="F20" s="54"/>
      <c r="G20" s="54"/>
      <c r="H20" s="59"/>
    </row>
    <row r="21" spans="1:8" s="55" customFormat="1" x14ac:dyDescent="0.25">
      <c r="A21" s="60" t="s">
        <v>20</v>
      </c>
      <c r="B21" s="60"/>
      <c r="C21" s="60"/>
      <c r="D21" s="60"/>
      <c r="E21" s="60"/>
      <c r="F21" s="60"/>
      <c r="G21" s="60"/>
      <c r="H21" s="60"/>
    </row>
  </sheetData>
  <mergeCells count="7">
    <mergeCell ref="A3:H3"/>
    <mergeCell ref="A1:H1"/>
    <mergeCell ref="A9:B9"/>
    <mergeCell ref="A11:B11"/>
    <mergeCell ref="A10:B10"/>
    <mergeCell ref="A7:H7"/>
    <mergeCell ref="A5:H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9"/>
  <sheetViews>
    <sheetView workbookViewId="0">
      <selection activeCell="K17" sqref="K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1" customWidth="1"/>
    <col min="4" max="4" width="30" customWidth="1"/>
    <col min="5" max="9" width="25.28515625" customWidth="1"/>
  </cols>
  <sheetData>
    <row r="1" spans="1:9" ht="42" customHeight="1" x14ac:dyDescent="0.25">
      <c r="A1" s="92" t="s">
        <v>46</v>
      </c>
      <c r="B1" s="92"/>
      <c r="C1" s="92"/>
      <c r="D1" s="92"/>
      <c r="E1" s="92"/>
      <c r="F1" s="92"/>
      <c r="G1" s="92"/>
      <c r="H1" s="92"/>
      <c r="I1" s="92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92" t="s">
        <v>10</v>
      </c>
      <c r="B3" s="94"/>
      <c r="C3" s="94"/>
      <c r="D3" s="94"/>
      <c r="E3" s="94"/>
      <c r="F3" s="94"/>
      <c r="G3" s="94"/>
      <c r="H3" s="94"/>
      <c r="I3" s="94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20" t="s">
        <v>12</v>
      </c>
      <c r="B5" s="133"/>
      <c r="C5" s="134"/>
      <c r="D5" s="16" t="s">
        <v>13</v>
      </c>
      <c r="E5" s="16" t="s">
        <v>50</v>
      </c>
      <c r="F5" s="17" t="s">
        <v>47</v>
      </c>
      <c r="G5" s="17" t="s">
        <v>51</v>
      </c>
      <c r="H5" s="17" t="s">
        <v>24</v>
      </c>
      <c r="I5" s="17" t="s">
        <v>52</v>
      </c>
    </row>
    <row r="6" spans="1:9" s="45" customFormat="1" ht="11.25" x14ac:dyDescent="0.2">
      <c r="A6" s="118">
        <v>1</v>
      </c>
      <c r="B6" s="135"/>
      <c r="C6" s="119"/>
      <c r="D6" s="41">
        <v>2</v>
      </c>
      <c r="E6" s="41">
        <v>3</v>
      </c>
      <c r="F6" s="42">
        <v>4</v>
      </c>
      <c r="G6" s="42">
        <v>5</v>
      </c>
      <c r="H6" s="42">
        <v>6</v>
      </c>
      <c r="I6" s="42">
        <v>7</v>
      </c>
    </row>
    <row r="7" spans="1:9" s="50" customFormat="1" ht="51" x14ac:dyDescent="0.2">
      <c r="A7" s="127" t="s">
        <v>77</v>
      </c>
      <c r="B7" s="128"/>
      <c r="C7" s="129"/>
      <c r="D7" s="24" t="s">
        <v>78</v>
      </c>
      <c r="E7" s="83">
        <f>SUM(E8)</f>
        <v>103840.11</v>
      </c>
      <c r="F7" s="83">
        <f t="shared" ref="F7:I7" si="0">SUM(F8)</f>
        <v>133550</v>
      </c>
      <c r="G7" s="83">
        <f t="shared" si="0"/>
        <v>159800</v>
      </c>
      <c r="H7" s="83">
        <f t="shared" si="0"/>
        <v>160400</v>
      </c>
      <c r="I7" s="83">
        <f t="shared" si="0"/>
        <v>161000</v>
      </c>
    </row>
    <row r="8" spans="1:9" s="50" customFormat="1" ht="25.5" x14ac:dyDescent="0.2">
      <c r="A8" s="127" t="s">
        <v>79</v>
      </c>
      <c r="B8" s="128"/>
      <c r="C8" s="129"/>
      <c r="D8" s="24" t="s">
        <v>80</v>
      </c>
      <c r="E8" s="83">
        <f>SUM(E9)</f>
        <v>103840.11</v>
      </c>
      <c r="F8" s="83">
        <f t="shared" ref="F8:I8" si="1">SUM(F9)</f>
        <v>133550</v>
      </c>
      <c r="G8" s="83">
        <f t="shared" si="1"/>
        <v>159800</v>
      </c>
      <c r="H8" s="83">
        <f t="shared" si="1"/>
        <v>160400</v>
      </c>
      <c r="I8" s="83">
        <f t="shared" si="1"/>
        <v>161000</v>
      </c>
    </row>
    <row r="9" spans="1:9" x14ac:dyDescent="0.25">
      <c r="A9" s="127" t="s">
        <v>81</v>
      </c>
      <c r="B9" s="128"/>
      <c r="C9" s="129"/>
      <c r="D9" s="24" t="s">
        <v>82</v>
      </c>
      <c r="E9" s="74">
        <f>SUM(E10)</f>
        <v>103840.11</v>
      </c>
      <c r="F9" s="74">
        <f t="shared" ref="F9:I9" si="2">SUM(F10)</f>
        <v>133550</v>
      </c>
      <c r="G9" s="74">
        <f t="shared" si="2"/>
        <v>159800</v>
      </c>
      <c r="H9" s="74">
        <f t="shared" si="2"/>
        <v>160400</v>
      </c>
      <c r="I9" s="74">
        <f t="shared" si="2"/>
        <v>161000</v>
      </c>
    </row>
    <row r="10" spans="1:9" x14ac:dyDescent="0.25">
      <c r="A10" s="127" t="s">
        <v>83</v>
      </c>
      <c r="B10" s="128"/>
      <c r="C10" s="129"/>
      <c r="D10" s="24" t="s">
        <v>84</v>
      </c>
      <c r="E10" s="74">
        <f>E11+E18+E25</f>
        <v>103840.11</v>
      </c>
      <c r="F10" s="74">
        <f t="shared" ref="F10:I10" si="3">F11+F18+F25</f>
        <v>133550</v>
      </c>
      <c r="G10" s="74">
        <f t="shared" si="3"/>
        <v>159800</v>
      </c>
      <c r="H10" s="74">
        <f t="shared" si="3"/>
        <v>160400</v>
      </c>
      <c r="I10" s="74">
        <f t="shared" si="3"/>
        <v>161000</v>
      </c>
    </row>
    <row r="11" spans="1:9" x14ac:dyDescent="0.25">
      <c r="A11" s="136" t="s">
        <v>72</v>
      </c>
      <c r="B11" s="137"/>
      <c r="C11" s="138"/>
      <c r="D11" s="84" t="s">
        <v>58</v>
      </c>
      <c r="E11" s="85">
        <f>E12+E16</f>
        <v>92054.92</v>
      </c>
      <c r="F11" s="85">
        <f t="shared" ref="F11:I11" si="4">F12+F16</f>
        <v>113550</v>
      </c>
      <c r="G11" s="85">
        <f t="shared" si="4"/>
        <v>139800</v>
      </c>
      <c r="H11" s="85">
        <f t="shared" si="4"/>
        <v>140400</v>
      </c>
      <c r="I11" s="85">
        <f t="shared" si="4"/>
        <v>141000</v>
      </c>
    </row>
    <row r="12" spans="1:9" x14ac:dyDescent="0.25">
      <c r="A12" s="127">
        <v>3</v>
      </c>
      <c r="B12" s="128"/>
      <c r="C12" s="129"/>
      <c r="D12" s="24" t="s">
        <v>5</v>
      </c>
      <c r="E12" s="74">
        <f>SUM(E13:E15)</f>
        <v>83922.11</v>
      </c>
      <c r="F12" s="74">
        <f t="shared" ref="F12:I12" si="5">SUM(F13:F15)</f>
        <v>105550</v>
      </c>
      <c r="G12" s="74">
        <f t="shared" si="5"/>
        <v>131800</v>
      </c>
      <c r="H12" s="74">
        <f t="shared" si="5"/>
        <v>132400</v>
      </c>
      <c r="I12" s="74">
        <f t="shared" si="5"/>
        <v>133000</v>
      </c>
    </row>
    <row r="13" spans="1:9" x14ac:dyDescent="0.25">
      <c r="A13" s="130">
        <v>31</v>
      </c>
      <c r="B13" s="131"/>
      <c r="C13" s="132"/>
      <c r="D13" s="23" t="s">
        <v>6</v>
      </c>
      <c r="E13" s="70">
        <v>55763.27</v>
      </c>
      <c r="F13" s="71">
        <v>70300</v>
      </c>
      <c r="G13" s="71">
        <v>93300</v>
      </c>
      <c r="H13" s="71">
        <v>93900</v>
      </c>
      <c r="I13" s="72">
        <v>94500</v>
      </c>
    </row>
    <row r="14" spans="1:9" x14ac:dyDescent="0.25">
      <c r="A14" s="130">
        <v>32</v>
      </c>
      <c r="B14" s="131"/>
      <c r="C14" s="132"/>
      <c r="D14" s="23" t="s">
        <v>14</v>
      </c>
      <c r="E14" s="70">
        <v>27178.38</v>
      </c>
      <c r="F14" s="70">
        <v>34150</v>
      </c>
      <c r="G14" s="70">
        <v>37400</v>
      </c>
      <c r="H14" s="70">
        <v>37400</v>
      </c>
      <c r="I14" s="82">
        <v>37400</v>
      </c>
    </row>
    <row r="15" spans="1:9" x14ac:dyDescent="0.25">
      <c r="A15" s="130">
        <v>34</v>
      </c>
      <c r="B15" s="131"/>
      <c r="C15" s="132"/>
      <c r="D15" s="23" t="s">
        <v>69</v>
      </c>
      <c r="E15" s="70">
        <v>980.46</v>
      </c>
      <c r="F15" s="70">
        <v>1100</v>
      </c>
      <c r="G15" s="70">
        <v>1100</v>
      </c>
      <c r="H15" s="70">
        <v>1100</v>
      </c>
      <c r="I15" s="70">
        <v>1100</v>
      </c>
    </row>
    <row r="16" spans="1:9" ht="25.5" x14ac:dyDescent="0.25">
      <c r="A16" s="127">
        <v>4</v>
      </c>
      <c r="B16" s="128"/>
      <c r="C16" s="129"/>
      <c r="D16" s="24" t="s">
        <v>7</v>
      </c>
      <c r="E16" s="74">
        <f>SUM(E17)</f>
        <v>8132.81</v>
      </c>
      <c r="F16" s="74">
        <f t="shared" ref="F16" si="6">SUM(F17)</f>
        <v>8000</v>
      </c>
      <c r="G16" s="74">
        <f t="shared" ref="G16" si="7">SUM(G17)</f>
        <v>8000</v>
      </c>
      <c r="H16" s="74">
        <f t="shared" ref="H16" si="8">SUM(H17)</f>
        <v>8000</v>
      </c>
      <c r="I16" s="74">
        <f t="shared" ref="I16" si="9">SUM(I17)</f>
        <v>8000</v>
      </c>
    </row>
    <row r="17" spans="1:9" ht="25.5" x14ac:dyDescent="0.25">
      <c r="A17" s="130">
        <v>42</v>
      </c>
      <c r="B17" s="131"/>
      <c r="C17" s="132"/>
      <c r="D17" s="23" t="s">
        <v>22</v>
      </c>
      <c r="E17" s="70">
        <v>8132.81</v>
      </c>
      <c r="F17" s="71">
        <v>8000</v>
      </c>
      <c r="G17" s="71">
        <v>8000</v>
      </c>
      <c r="H17" s="71">
        <v>8000</v>
      </c>
      <c r="I17" s="71">
        <v>8000</v>
      </c>
    </row>
    <row r="18" spans="1:9" x14ac:dyDescent="0.25">
      <c r="A18" s="139" t="s">
        <v>73</v>
      </c>
      <c r="B18" s="140"/>
      <c r="C18" s="141"/>
      <c r="D18" s="86" t="s">
        <v>57</v>
      </c>
      <c r="E18" s="87">
        <f>E19+E21</f>
        <v>0</v>
      </c>
      <c r="F18" s="87">
        <f t="shared" ref="F18:I18" si="10">F19+F21</f>
        <v>5000</v>
      </c>
      <c r="G18" s="87">
        <f t="shared" si="10"/>
        <v>5000</v>
      </c>
      <c r="H18" s="87">
        <f t="shared" si="10"/>
        <v>5000</v>
      </c>
      <c r="I18" s="87">
        <f t="shared" si="10"/>
        <v>5000</v>
      </c>
    </row>
    <row r="19" spans="1:9" x14ac:dyDescent="0.25">
      <c r="A19" s="127">
        <v>3</v>
      </c>
      <c r="B19" s="128"/>
      <c r="C19" s="129"/>
      <c r="D19" s="24" t="s">
        <v>5</v>
      </c>
      <c r="E19" s="74">
        <f>SUM(E20)</f>
        <v>0</v>
      </c>
      <c r="F19" s="74">
        <f t="shared" ref="F19:I19" si="11">SUM(F20)</f>
        <v>1000</v>
      </c>
      <c r="G19" s="74">
        <f t="shared" si="11"/>
        <v>1000</v>
      </c>
      <c r="H19" s="74">
        <f t="shared" si="11"/>
        <v>1000</v>
      </c>
      <c r="I19" s="74">
        <f t="shared" si="11"/>
        <v>1000</v>
      </c>
    </row>
    <row r="20" spans="1:9" x14ac:dyDescent="0.25">
      <c r="A20" s="130">
        <v>32</v>
      </c>
      <c r="B20" s="131"/>
      <c r="C20" s="132"/>
      <c r="D20" s="23" t="s">
        <v>14</v>
      </c>
      <c r="E20" s="70"/>
      <c r="F20" s="70">
        <v>1000</v>
      </c>
      <c r="G20" s="70">
        <v>1000</v>
      </c>
      <c r="H20" s="70">
        <v>1000</v>
      </c>
      <c r="I20" s="70">
        <v>1000</v>
      </c>
    </row>
    <row r="21" spans="1:9" ht="25.5" x14ac:dyDescent="0.25">
      <c r="A21" s="127">
        <v>4</v>
      </c>
      <c r="B21" s="128"/>
      <c r="C21" s="129"/>
      <c r="D21" s="24" t="s">
        <v>7</v>
      </c>
      <c r="E21" s="74">
        <f>SUM(E22)</f>
        <v>0</v>
      </c>
      <c r="F21" s="74">
        <f t="shared" ref="F21:I21" si="12">SUM(F22)</f>
        <v>4000</v>
      </c>
      <c r="G21" s="74">
        <f t="shared" si="12"/>
        <v>4000</v>
      </c>
      <c r="H21" s="74">
        <f t="shared" si="12"/>
        <v>4000</v>
      </c>
      <c r="I21" s="74">
        <f t="shared" si="12"/>
        <v>4000</v>
      </c>
    </row>
    <row r="22" spans="1:9" ht="25.5" x14ac:dyDescent="0.25">
      <c r="A22" s="130">
        <v>42</v>
      </c>
      <c r="B22" s="131"/>
      <c r="C22" s="132"/>
      <c r="D22" s="23" t="s">
        <v>22</v>
      </c>
      <c r="E22" s="70"/>
      <c r="F22" s="71">
        <v>4000</v>
      </c>
      <c r="G22" s="71">
        <v>4000</v>
      </c>
      <c r="H22" s="71">
        <v>4000</v>
      </c>
      <c r="I22" s="71">
        <v>4000</v>
      </c>
    </row>
    <row r="23" spans="1:9" x14ac:dyDescent="0.25">
      <c r="A23" s="127">
        <v>9</v>
      </c>
      <c r="B23" s="128"/>
      <c r="C23" s="129"/>
      <c r="D23" s="24" t="s">
        <v>85</v>
      </c>
      <c r="E23" s="74">
        <f>SUM(E24)</f>
        <v>0</v>
      </c>
      <c r="F23" s="74">
        <f t="shared" ref="F23:I23" si="13">SUM(F24)</f>
        <v>0</v>
      </c>
      <c r="G23" s="74">
        <f t="shared" si="13"/>
        <v>21070.07</v>
      </c>
      <c r="H23" s="74">
        <f t="shared" si="13"/>
        <v>0</v>
      </c>
      <c r="I23" s="74">
        <f t="shared" si="13"/>
        <v>0</v>
      </c>
    </row>
    <row r="24" spans="1:9" x14ac:dyDescent="0.25">
      <c r="A24" s="130">
        <v>92</v>
      </c>
      <c r="B24" s="131"/>
      <c r="C24" s="132"/>
      <c r="D24" s="23" t="s">
        <v>86</v>
      </c>
      <c r="E24" s="70"/>
      <c r="F24" s="70"/>
      <c r="G24" s="70">
        <v>21070.07</v>
      </c>
      <c r="H24" s="70"/>
      <c r="I24" s="82"/>
    </row>
    <row r="25" spans="1:9" x14ac:dyDescent="0.25">
      <c r="A25" s="142" t="s">
        <v>90</v>
      </c>
      <c r="B25" s="143"/>
      <c r="C25" s="144"/>
      <c r="D25" s="88" t="s">
        <v>89</v>
      </c>
      <c r="E25" s="89">
        <f>E26+E28</f>
        <v>11785.19</v>
      </c>
      <c r="F25" s="89">
        <f t="shared" ref="F25:I25" si="14">F26+F28</f>
        <v>15000</v>
      </c>
      <c r="G25" s="89">
        <f t="shared" si="14"/>
        <v>15000</v>
      </c>
      <c r="H25" s="89">
        <f t="shared" si="14"/>
        <v>15000</v>
      </c>
      <c r="I25" s="89">
        <f t="shared" si="14"/>
        <v>15000</v>
      </c>
    </row>
    <row r="26" spans="1:9" x14ac:dyDescent="0.25">
      <c r="A26" s="127">
        <v>3</v>
      </c>
      <c r="B26" s="128"/>
      <c r="C26" s="129"/>
      <c r="D26" s="24" t="s">
        <v>5</v>
      </c>
      <c r="E26" s="74">
        <f>SUM(E27)</f>
        <v>0</v>
      </c>
      <c r="F26" s="74">
        <f t="shared" ref="F26:I26" si="15">SUM(F27)</f>
        <v>900</v>
      </c>
      <c r="G26" s="74">
        <f t="shared" si="15"/>
        <v>900</v>
      </c>
      <c r="H26" s="74">
        <f t="shared" si="15"/>
        <v>900</v>
      </c>
      <c r="I26" s="74">
        <f t="shared" si="15"/>
        <v>900</v>
      </c>
    </row>
    <row r="27" spans="1:9" x14ac:dyDescent="0.25">
      <c r="A27" s="130">
        <v>32</v>
      </c>
      <c r="B27" s="131"/>
      <c r="C27" s="132"/>
      <c r="D27" s="23" t="s">
        <v>14</v>
      </c>
      <c r="E27" s="70">
        <v>0</v>
      </c>
      <c r="F27" s="70">
        <v>900</v>
      </c>
      <c r="G27" s="70">
        <v>900</v>
      </c>
      <c r="H27" s="70">
        <v>900</v>
      </c>
      <c r="I27" s="70">
        <v>900</v>
      </c>
    </row>
    <row r="28" spans="1:9" ht="25.5" x14ac:dyDescent="0.25">
      <c r="A28" s="127">
        <v>4</v>
      </c>
      <c r="B28" s="128"/>
      <c r="C28" s="129"/>
      <c r="D28" s="24" t="s">
        <v>7</v>
      </c>
      <c r="E28" s="74">
        <f>SUM(E29)</f>
        <v>11785.19</v>
      </c>
      <c r="F28" s="74">
        <f t="shared" ref="F28:I28" si="16">SUM(F29)</f>
        <v>14100</v>
      </c>
      <c r="G28" s="74">
        <f t="shared" si="16"/>
        <v>14100</v>
      </c>
      <c r="H28" s="74">
        <f t="shared" si="16"/>
        <v>14100</v>
      </c>
      <c r="I28" s="74">
        <f t="shared" si="16"/>
        <v>14100</v>
      </c>
    </row>
    <row r="29" spans="1:9" ht="25.5" x14ac:dyDescent="0.25">
      <c r="A29" s="130">
        <v>42</v>
      </c>
      <c r="B29" s="131"/>
      <c r="C29" s="132"/>
      <c r="D29" s="23" t="s">
        <v>22</v>
      </c>
      <c r="E29" s="70">
        <v>11785.19</v>
      </c>
      <c r="F29" s="71">
        <v>14100</v>
      </c>
      <c r="G29" s="71">
        <v>14100</v>
      </c>
      <c r="H29" s="71">
        <v>14100</v>
      </c>
      <c r="I29" s="71">
        <v>14100</v>
      </c>
    </row>
  </sheetData>
  <mergeCells count="27">
    <mergeCell ref="A11:C11"/>
    <mergeCell ref="A12:C12"/>
    <mergeCell ref="A18:C18"/>
    <mergeCell ref="A13:C13"/>
    <mergeCell ref="A19:C19"/>
    <mergeCell ref="A14:C14"/>
    <mergeCell ref="A15:C15"/>
    <mergeCell ref="A9:C9"/>
    <mergeCell ref="A10:C10"/>
    <mergeCell ref="A1:I1"/>
    <mergeCell ref="A3:I3"/>
    <mergeCell ref="A5:C5"/>
    <mergeCell ref="A6:C6"/>
    <mergeCell ref="A7:C7"/>
    <mergeCell ref="A8:C8"/>
    <mergeCell ref="A28:C28"/>
    <mergeCell ref="A16:C16"/>
    <mergeCell ref="A17:C17"/>
    <mergeCell ref="A29:C29"/>
    <mergeCell ref="A26:C26"/>
    <mergeCell ref="A27:C27"/>
    <mergeCell ref="A20:C20"/>
    <mergeCell ref="A25:C25"/>
    <mergeCell ref="A23:C23"/>
    <mergeCell ref="A24:C24"/>
    <mergeCell ref="A22:C22"/>
    <mergeCell ref="A21:C21"/>
  </mergeCells>
  <pageMargins left="0.7" right="0.7" top="0.75" bottom="0.75" header="0.3" footer="0.3"/>
  <pageSetup paperSize="9" scale="31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BB4E64C075144A97774078E840ADA8" ma:contentTypeVersion="18" ma:contentTypeDescription="Stvaranje novog dokumenta." ma:contentTypeScope="" ma:versionID="e49c707cba9e9df70052135772738fae">
  <xsd:schema xmlns:xsd="http://www.w3.org/2001/XMLSchema" xmlns:xs="http://www.w3.org/2001/XMLSchema" xmlns:p="http://schemas.microsoft.com/office/2006/metadata/properties" xmlns:ns2="8f68a5de-f7da-44ea-a0a6-768bc904f3ae" xmlns:ns3="6d61b630-1d91-40ab-8e9b-8e9455b049fe" targetNamespace="http://schemas.microsoft.com/office/2006/metadata/properties" ma:root="true" ma:fieldsID="aa01cda60ead43791af2ec787d702494" ns2:_="" ns3:_="">
    <xsd:import namespace="8f68a5de-f7da-44ea-a0a6-768bc904f3ae"/>
    <xsd:import namespace="6d61b630-1d91-40ab-8e9b-8e9455b049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8a5de-f7da-44ea-a0a6-768bc904f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eb9d07a-0eb7-404f-944d-87860595fc45}" ma:internalName="TaxCatchAll" ma:showField="CatchAllData" ma:web="8f68a5de-f7da-44ea-a0a6-768bc904f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1b630-1d91-40ab-8e9b-8e9455b04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a674b04e-36ac-4328-96f0-c50880d969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1b630-1d91-40ab-8e9b-8e9455b049fe">
      <Terms xmlns="http://schemas.microsoft.com/office/infopath/2007/PartnerControls"/>
    </lcf76f155ced4ddcb4097134ff3c332f>
    <TaxCatchAll xmlns="8f68a5de-f7da-44ea-a0a6-768bc904f3a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FD0772-F42C-4E4B-9246-D1AC96160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68a5de-f7da-44ea-a0a6-768bc904f3ae"/>
    <ds:schemaRef ds:uri="6d61b630-1d91-40ab-8e9b-8e9455b04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6185F3-D8FD-49CD-B246-76D194677110}">
  <ds:schemaRefs>
    <ds:schemaRef ds:uri="8f68a5de-f7da-44ea-a0a6-768bc904f3ae"/>
    <ds:schemaRef ds:uri="http://purl.org/dc/terms/"/>
    <ds:schemaRef ds:uri="http://schemas.microsoft.com/office/2006/documentManagement/types"/>
    <ds:schemaRef ds:uri="http://purl.org/dc/elements/1.1/"/>
    <ds:schemaRef ds:uri="6d61b630-1d91-40ab-8e9b-8e9455b049f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DA75F7-2D9D-404D-90D7-685B07BCF3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Zeljko Mamic</cp:lastModifiedBy>
  <cp:lastPrinted>2024-10-29T11:52:24Z</cp:lastPrinted>
  <dcterms:created xsi:type="dcterms:W3CDTF">2022-08-12T12:51:27Z</dcterms:created>
  <dcterms:modified xsi:type="dcterms:W3CDTF">2024-12-03T08:49:03Z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0x01010056BB4E64C075144A97774078E840ADA8</vt:lpwstr>
  </property>
  <property fmtid="{D5CDD505-2E9C-101B-9397-08002B2CF9AE}" pid="3" name="MediaServiceImageTags">
    <vt:lpwstr/>
  </property>
</Properties>
</file>